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IN 2021\Státní závěrečný účet 2021\Tabulková část SZÚ 2021\"/>
    </mc:Choice>
  </mc:AlternateContent>
  <xr:revisionPtr revIDLastSave="0" documentId="13_ncr:1_{51B12CF9-EEE7-43C5-AB11-A88B58E761CC}" xr6:coauthVersionLast="46" xr6:coauthVersionMax="46" xr10:uidLastSave="{00000000-0000-0000-0000-000000000000}"/>
  <bookViews>
    <workbookView xWindow="780" yWindow="780" windowWidth="20820" windowHeight="14880" tabRatio="601" xr2:uid="{00000000-000D-0000-FFFF-FFFF00000000}"/>
  </bookViews>
  <sheets>
    <sheet name="Příl.1 tab.5" sheetId="32" r:id="rId1"/>
  </sheets>
  <externalReferences>
    <externalReference r:id="rId2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_xlnm.Print_Area" localSheetId="0">'Příl.1 tab.5'!$B:$H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2" l="1"/>
  <c r="G11" i="32"/>
  <c r="F11" i="32"/>
  <c r="H20" i="32"/>
  <c r="G20" i="32"/>
  <c r="H17" i="32"/>
  <c r="G17" i="32"/>
  <c r="F17" i="32"/>
  <c r="H56" i="32" l="1"/>
  <c r="G56" i="32"/>
  <c r="G59" i="32"/>
  <c r="H59" i="32"/>
  <c r="F59" i="32"/>
  <c r="F56" i="32"/>
  <c r="F64" i="32" l="1"/>
  <c r="H64" i="32"/>
  <c r="G64" i="32"/>
</calcChain>
</file>

<file path=xl/sharedStrings.xml><?xml version="1.0" encoding="utf-8"?>
<sst xmlns="http://schemas.openxmlformats.org/spreadsheetml/2006/main" count="70" uniqueCount="41">
  <si>
    <t>v tis. Kč</t>
  </si>
  <si>
    <t>schválený</t>
  </si>
  <si>
    <t>po změnách</t>
  </si>
  <si>
    <t>Skutečnost</t>
  </si>
  <si>
    <t>Tabulka č. 5</t>
  </si>
  <si>
    <t xml:space="preserve"> z toho: </t>
  </si>
  <si>
    <t>Běžné výdaje kapitoly celkem</t>
  </si>
  <si>
    <t>Kapitálové výdaje kapitoly celkem</t>
  </si>
  <si>
    <t>Běžné výdaje organizačních složek státu celkem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</si>
  <si>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</si>
  <si>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</si>
  <si>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</si>
  <si>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 xml:space="preserve"> a neziskovým institucím celkem</t>
  </si>
  <si>
    <t>a neziskovým institucím celkem</t>
  </si>
  <si>
    <t>celkem</t>
  </si>
  <si>
    <t>na škody způsobené živelními katastrofami</t>
  </si>
  <si>
    <t>transfery</t>
  </si>
  <si>
    <t xml:space="preserve">a jiným subjektům z rozpočtu kapitoly </t>
  </si>
  <si>
    <t>neinvestiční</t>
  </si>
  <si>
    <t>investiční</t>
  </si>
  <si>
    <t xml:space="preserve">transferů a půjčených prostředků (návratných finančních výpomocí) krajům a obcím, podnikatelským  </t>
  </si>
  <si>
    <t>Neinvestiční transfery a půjčené prostředky (návratné finanční výpomoci) krajům a obcím celkem</t>
  </si>
  <si>
    <t>půjčené prostředky (návratné finanční výpomoci)</t>
  </si>
  <si>
    <t>Investiční transfery a půjčené prostředky krajům a obcím celkem</t>
  </si>
  <si>
    <t>Neinvestiční transfery a půjčené prostředky (návratné finanční výpomoci) podnikatelským subjektům</t>
  </si>
  <si>
    <t xml:space="preserve">Investiční transfery a půjčené prostředky (návratné finanční výpomoci) podnikatelským subjektům </t>
  </si>
  <si>
    <t>Neinvestiční příspěvky státním fondům celkem</t>
  </si>
  <si>
    <t>Investiční příspěvky státním fondům celkem</t>
  </si>
  <si>
    <t xml:space="preserve"> (jméno, popřípadě jména, a příjmení, telefon, podpis)</t>
  </si>
  <si>
    <t>Transfery a půjčené prostředky (návratné finanční výpomoci) Regionálním radám regionů soudržnosti</t>
  </si>
  <si>
    <t>Přehled výdajů organizačních složek státu, příspěvků a dotací příspěvkovým a podobným organizacím,</t>
  </si>
  <si>
    <t>Kapitola: 335 Ministerstvo zdravotnictví</t>
  </si>
  <si>
    <t>Kontrolovala: Ing. Klimentová</t>
  </si>
  <si>
    <t>Vypracovala: Ing. Zmelíková, 227 972 400</t>
  </si>
  <si>
    <t>Datum: 13.02.2021</t>
  </si>
  <si>
    <t>Rozpočet 2021</t>
  </si>
  <si>
    <t xml:space="preserve"> k 31.12.2021</t>
  </si>
  <si>
    <t>521*,522*</t>
  </si>
  <si>
    <t xml:space="preserve">na škody způsobené živelními katastrofami </t>
  </si>
  <si>
    <t>533*</t>
  </si>
  <si>
    <t>635*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</si>
</sst>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37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3" borderId="0" applyNumberFormat="0" applyBorder="0" applyAlignment="0" applyProtection="0"/>
    <xf numFmtId="0" fontId="28" fillId="20" borderId="1" applyNumberFormat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21" borderId="6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7" fillId="7" borderId="1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24" fillId="0" borderId="7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1" fillId="0" borderId="0"/>
    <xf numFmtId="0" fontId="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29" fillId="20" borderId="9" applyNumberFormat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6" fillId="0" borderId="0" xfId="0" applyFont="1" applyAlignment="1"/>
    <xf numFmtId="0" fontId="5" fillId="0" borderId="0" xfId="0" applyFont="1" applyBorder="1"/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13" xfId="0" applyFont="1" applyBorder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19" xfId="0" applyFont="1" applyBorder="1"/>
    <xf numFmtId="0" fontId="4" fillId="0" borderId="20" xfId="0" applyFont="1" applyBorder="1"/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4" xfId="0" applyFont="1" applyBorder="1"/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0" fontId="8" fillId="0" borderId="0" xfId="0" applyFont="1" applyFill="1"/>
    <xf numFmtId="3" fontId="4" fillId="0" borderId="10" xfId="0" applyNumberFormat="1" applyFont="1" applyBorder="1"/>
    <xf numFmtId="3" fontId="4" fillId="0" borderId="17" xfId="0" applyNumberFormat="1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3" fontId="5" fillId="0" borderId="0" xfId="0" applyNumberFormat="1" applyFont="1" applyFill="1"/>
    <xf numFmtId="0" fontId="4" fillId="0" borderId="0" xfId="0" applyFont="1" applyBorder="1" applyAlignment="1">
      <alignment wrapText="1"/>
    </xf>
    <xf numFmtId="3" fontId="4" fillId="0" borderId="10" xfId="0" applyNumberFormat="1" applyFont="1" applyFill="1" applyBorder="1"/>
    <xf numFmtId="3" fontId="4" fillId="0" borderId="17" xfId="0" applyNumberFormat="1" applyFont="1" applyFill="1" applyBorder="1"/>
    <xf numFmtId="3" fontId="4" fillId="0" borderId="21" xfId="0" applyNumberFormat="1" applyFont="1" applyFill="1" applyBorder="1"/>
    <xf numFmtId="3" fontId="4" fillId="0" borderId="22" xfId="0" applyNumberFormat="1" applyFont="1" applyFill="1" applyBorder="1"/>
    <xf numFmtId="3" fontId="0" fillId="0" borderId="10" xfId="0" applyNumberFormat="1" applyFill="1" applyBorder="1"/>
    <xf numFmtId="3" fontId="0" fillId="0" borderId="17" xfId="0" applyNumberFormat="1" applyFill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0" fontId="4" fillId="0" borderId="0" xfId="0" applyFont="1" applyBorder="1" applyAlignment="1">
      <alignment wrapText="1"/>
    </xf>
    <xf numFmtId="0" fontId="5" fillId="0" borderId="18" xfId="0" applyFont="1" applyBorder="1"/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3" fontId="4" fillId="0" borderId="23" xfId="0" applyNumberFormat="1" applyFont="1" applyFill="1" applyBorder="1"/>
    <xf numFmtId="3" fontId="4" fillId="0" borderId="25" xfId="0" applyNumberFormat="1" applyFont="1" applyFill="1" applyBorder="1"/>
    <xf numFmtId="3" fontId="0" fillId="0" borderId="25" xfId="0" applyNumberFormat="1" applyFill="1" applyBorder="1"/>
    <xf numFmtId="3" fontId="4" fillId="0" borderId="25" xfId="0" applyNumberFormat="1" applyFont="1" applyBorder="1"/>
    <xf numFmtId="3" fontId="4" fillId="0" borderId="24" xfId="0" applyNumberFormat="1" applyFont="1" applyBorder="1"/>
    <xf numFmtId="0" fontId="1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0" fillId="0" borderId="0" xfId="0" applyAlignment="1"/>
    <xf numFmtId="0" fontId="12" fillId="0" borderId="0" xfId="0" applyFont="1" applyFill="1" applyBorder="1" applyAlignment="1"/>
    <xf numFmtId="0" fontId="4" fillId="0" borderId="26" xfId="0" applyFont="1" applyBorder="1"/>
  </cellXfs>
  <cellStyles count="137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2 2" xfId="4" xr:uid="{00000000-0005-0000-0000-000003000000}"/>
    <cellStyle name="20 % – Zvýraznění3 2" xfId="6" xr:uid="{00000000-0005-0000-0000-000005000000}"/>
    <cellStyle name="20 % – Zvýraznění4 2" xfId="8" xr:uid="{00000000-0005-0000-0000-000007000000}"/>
    <cellStyle name="20 % – Zvýraznění5 2" xfId="10" xr:uid="{00000000-0005-0000-0000-000009000000}"/>
    <cellStyle name="20 % – Zvýraznění6 2" xfId="12" xr:uid="{00000000-0005-0000-0000-00000B000000}"/>
    <cellStyle name="20% - Accent1" xfId="13" xr:uid="{00000000-0005-0000-0000-00000C000000}"/>
    <cellStyle name="20% - Accent2" xfId="14" xr:uid="{00000000-0005-0000-0000-00000D000000}"/>
    <cellStyle name="20% - Accent3" xfId="15" xr:uid="{00000000-0005-0000-0000-00000E000000}"/>
    <cellStyle name="20% - Accent4" xfId="16" xr:uid="{00000000-0005-0000-0000-00000F000000}"/>
    <cellStyle name="20% - Accent5" xfId="17" xr:uid="{00000000-0005-0000-0000-000010000000}"/>
    <cellStyle name="20% - Accent6" xfId="18" xr:uid="{00000000-0005-0000-0000-000011000000}"/>
    <cellStyle name="40 % – Zvýraznění 1" xfId="19" builtinId="31" customBuiltin="1"/>
    <cellStyle name="40 % – Zvýraznění 2" xfId="21" builtinId="35" customBuiltin="1"/>
    <cellStyle name="40 % – Zvýraznění 3" xfId="23" builtinId="39" customBuiltin="1"/>
    <cellStyle name="40 % – Zvýraznění 4" xfId="25" builtinId="43" customBuiltin="1"/>
    <cellStyle name="40 % – Zvýraznění 5" xfId="27" builtinId="47" customBuiltin="1"/>
    <cellStyle name="40 % – Zvýraznění 6" xfId="29" builtinId="51" customBuiltin="1"/>
    <cellStyle name="40 % – Zvýraznění1 2" xfId="20" xr:uid="{00000000-0005-0000-0000-000013000000}"/>
    <cellStyle name="40 % – Zvýraznění2 2" xfId="22" xr:uid="{00000000-0005-0000-0000-000015000000}"/>
    <cellStyle name="40 % – Zvýraznění3 2" xfId="24" xr:uid="{00000000-0005-0000-0000-000017000000}"/>
    <cellStyle name="40 % – Zvýraznění4 2" xfId="26" xr:uid="{00000000-0005-0000-0000-000019000000}"/>
    <cellStyle name="40 % – Zvýraznění5 2" xfId="28" xr:uid="{00000000-0005-0000-0000-00001B000000}"/>
    <cellStyle name="40 % – Zvýraznění6 2" xfId="30" xr:uid="{00000000-0005-0000-0000-00001D000000}"/>
    <cellStyle name="40% - Accent1" xfId="31" xr:uid="{00000000-0005-0000-0000-00001E000000}"/>
    <cellStyle name="40% - Accent2" xfId="32" xr:uid="{00000000-0005-0000-0000-00001F000000}"/>
    <cellStyle name="40% - Accent3" xfId="33" xr:uid="{00000000-0005-0000-0000-000020000000}"/>
    <cellStyle name="40% - Accent4" xfId="34" xr:uid="{00000000-0005-0000-0000-000021000000}"/>
    <cellStyle name="40% - Accent5" xfId="35" xr:uid="{00000000-0005-0000-0000-000022000000}"/>
    <cellStyle name="40% - Accent6" xfId="36" xr:uid="{00000000-0005-0000-0000-000023000000}"/>
    <cellStyle name="60 % – Zvýraznění 1" xfId="37" builtinId="32" customBuiltin="1"/>
    <cellStyle name="60 % – Zvýraznění 2" xfId="39" builtinId="36" customBuiltin="1"/>
    <cellStyle name="60 % – Zvýraznění 3" xfId="41" builtinId="40" customBuiltin="1"/>
    <cellStyle name="60 % – Zvýraznění 4" xfId="43" builtinId="44" customBuiltin="1"/>
    <cellStyle name="60 % – Zvýraznění 5" xfId="45" builtinId="48" customBuiltin="1"/>
    <cellStyle name="60 % – Zvýraznění 6" xfId="47" builtinId="52" customBuiltin="1"/>
    <cellStyle name="60 % – Zvýraznění1 2" xfId="38" xr:uid="{00000000-0005-0000-0000-000025000000}"/>
    <cellStyle name="60 % – Zvýraznění2 2" xfId="40" xr:uid="{00000000-0005-0000-0000-000027000000}"/>
    <cellStyle name="60 % – Zvýraznění3 2" xfId="42" xr:uid="{00000000-0005-0000-0000-000029000000}"/>
    <cellStyle name="60 % – Zvýraznění4 2" xfId="44" xr:uid="{00000000-0005-0000-0000-00002B000000}"/>
    <cellStyle name="60 % – Zvýraznění5 2" xfId="46" xr:uid="{00000000-0005-0000-0000-00002D000000}"/>
    <cellStyle name="60 % – Zvýraznění6 2" xfId="48" xr:uid="{00000000-0005-0000-0000-00002F000000}"/>
    <cellStyle name="60% - Accent1" xfId="49" xr:uid="{00000000-0005-0000-0000-000030000000}"/>
    <cellStyle name="60% - Accent2" xfId="50" xr:uid="{00000000-0005-0000-0000-000031000000}"/>
    <cellStyle name="60% - Accent3" xfId="51" xr:uid="{00000000-0005-0000-0000-000032000000}"/>
    <cellStyle name="60% - Accent4" xfId="52" xr:uid="{00000000-0005-0000-0000-000033000000}"/>
    <cellStyle name="60% - Accent5" xfId="53" xr:uid="{00000000-0005-0000-0000-000034000000}"/>
    <cellStyle name="60% - Accent6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Calculation" xfId="62" xr:uid="{00000000-0005-0000-0000-00003D000000}"/>
    <cellStyle name="Celkem" xfId="63" builtinId="25" customBuiltin="1"/>
    <cellStyle name="Celkem 2" xfId="64" xr:uid="{00000000-0005-0000-0000-00003F000000}"/>
    <cellStyle name="Explanatory Text" xfId="65" xr:uid="{00000000-0005-0000-0000-000040000000}"/>
    <cellStyle name="Good" xfId="66" xr:uid="{00000000-0005-0000-0000-000041000000}"/>
    <cellStyle name="Heading 1" xfId="67" xr:uid="{00000000-0005-0000-0000-000042000000}"/>
    <cellStyle name="Heading 2" xfId="68" xr:uid="{00000000-0005-0000-0000-000043000000}"/>
    <cellStyle name="Heading 3" xfId="69" xr:uid="{00000000-0005-0000-0000-000044000000}"/>
    <cellStyle name="Heading 4" xfId="70" xr:uid="{00000000-0005-0000-0000-000045000000}"/>
    <cellStyle name="Check Cell" xfId="71" xr:uid="{00000000-0005-0000-0000-000046000000}"/>
    <cellStyle name="Chybně 2" xfId="73" xr:uid="{00000000-0005-0000-0000-000048000000}"/>
    <cellStyle name="Input" xfId="74" xr:uid="{00000000-0005-0000-0000-000049000000}"/>
    <cellStyle name="Kontrolní buňka" xfId="75" builtinId="23" customBuiltin="1"/>
    <cellStyle name="Kontrolní buňka 2" xfId="76" xr:uid="{00000000-0005-0000-0000-00004B000000}"/>
    <cellStyle name="Linked Cell" xfId="77" xr:uid="{00000000-0005-0000-0000-00004C000000}"/>
    <cellStyle name="Nadpis 1" xfId="78" builtinId="16" customBuiltin="1"/>
    <cellStyle name="Nadpis 1 2" xfId="79" xr:uid="{00000000-0005-0000-0000-00004E000000}"/>
    <cellStyle name="Nadpis 2" xfId="80" builtinId="17" customBuiltin="1"/>
    <cellStyle name="Nadpis 2 2" xfId="81" xr:uid="{00000000-0005-0000-0000-000050000000}"/>
    <cellStyle name="Nadpis 3" xfId="82" builtinId="18" customBuiltin="1"/>
    <cellStyle name="Nadpis 3 2" xfId="83" xr:uid="{00000000-0005-0000-0000-000052000000}"/>
    <cellStyle name="Nadpis 4" xfId="84" builtinId="19" customBuiltin="1"/>
    <cellStyle name="Nadpis 4 2" xfId="85" xr:uid="{00000000-0005-0000-0000-000054000000}"/>
    <cellStyle name="Název" xfId="86" builtinId="15" customBuiltin="1"/>
    <cellStyle name="Název 2" xfId="87" xr:uid="{00000000-0005-0000-0000-000056000000}"/>
    <cellStyle name="Neutral" xfId="88" xr:uid="{00000000-0005-0000-0000-000057000000}"/>
    <cellStyle name="Neutrální" xfId="89" builtinId="28" customBuiltin="1"/>
    <cellStyle name="Neutrální 2" xfId="90" xr:uid="{00000000-0005-0000-0000-000059000000}"/>
    <cellStyle name="Normal_Tableau1" xfId="91" xr:uid="{00000000-0005-0000-0000-00005A000000}"/>
    <cellStyle name="Normální" xfId="0" builtinId="0"/>
    <cellStyle name="normální 2" xfId="92" xr:uid="{00000000-0005-0000-0000-00005C000000}"/>
    <cellStyle name="Normální 2 2" xfId="93" xr:uid="{00000000-0005-0000-0000-00005D000000}"/>
    <cellStyle name="Normální 2 2 2" xfId="94" xr:uid="{00000000-0005-0000-0000-00005E000000}"/>
    <cellStyle name="Normální 3" xfId="95" xr:uid="{00000000-0005-0000-0000-00005F000000}"/>
    <cellStyle name="Normální 3 2" xfId="96" xr:uid="{00000000-0005-0000-0000-000060000000}"/>
    <cellStyle name="Normální 4" xfId="97" xr:uid="{00000000-0005-0000-0000-000061000000}"/>
    <cellStyle name="Normální 5" xfId="98" xr:uid="{00000000-0005-0000-0000-000062000000}"/>
    <cellStyle name="Normální 6" xfId="99" xr:uid="{00000000-0005-0000-0000-000063000000}"/>
    <cellStyle name="Normální 7" xfId="100" xr:uid="{00000000-0005-0000-0000-000064000000}"/>
    <cellStyle name="Normální 7 2" xfId="101" xr:uid="{00000000-0005-0000-0000-000065000000}"/>
    <cellStyle name="Normální 8" xfId="102" xr:uid="{00000000-0005-0000-0000-000066000000}"/>
    <cellStyle name="Normální 9" xfId="103" xr:uid="{00000000-0005-0000-0000-000067000000}"/>
    <cellStyle name="Note" xfId="104" xr:uid="{00000000-0005-0000-0000-000068000000}"/>
    <cellStyle name="Output" xfId="105" xr:uid="{00000000-0005-0000-0000-000069000000}"/>
    <cellStyle name="Poznámka" xfId="106" builtinId="10" customBuiltin="1"/>
    <cellStyle name="Poznámka 2" xfId="107" xr:uid="{00000000-0005-0000-0000-00006B000000}"/>
    <cellStyle name="Propojená buňka" xfId="108" builtinId="24" customBuiltin="1"/>
    <cellStyle name="Propojená buňka 2" xfId="109" xr:uid="{00000000-0005-0000-0000-00006D000000}"/>
    <cellStyle name="Správně" xfId="110" builtinId="26" customBuiltin="1"/>
    <cellStyle name="Správně 2" xfId="111" xr:uid="{00000000-0005-0000-0000-00006F000000}"/>
    <cellStyle name="Špatně" xfId="72" builtinId="27" customBuiltin="1"/>
    <cellStyle name="Text upozornění" xfId="112" builtinId="11" customBuiltin="1"/>
    <cellStyle name="Text upozornění 2" xfId="113" xr:uid="{00000000-0005-0000-0000-000071000000}"/>
    <cellStyle name="Title" xfId="114" xr:uid="{00000000-0005-0000-0000-000072000000}"/>
    <cellStyle name="Total" xfId="115" xr:uid="{00000000-0005-0000-0000-000073000000}"/>
    <cellStyle name="Vstup" xfId="116" builtinId="20" customBuiltin="1"/>
    <cellStyle name="Vstup 2" xfId="117" xr:uid="{00000000-0005-0000-0000-000075000000}"/>
    <cellStyle name="Výpočet" xfId="118" builtinId="22" customBuiltin="1"/>
    <cellStyle name="Výpočet 2" xfId="119" xr:uid="{00000000-0005-0000-0000-000077000000}"/>
    <cellStyle name="Výstup" xfId="120" builtinId="21" customBuiltin="1"/>
    <cellStyle name="Výstup 2" xfId="121" xr:uid="{00000000-0005-0000-0000-000079000000}"/>
    <cellStyle name="Vysvětlující text" xfId="122" builtinId="53" customBuiltin="1"/>
    <cellStyle name="Vysvětlující text 2" xfId="123" xr:uid="{00000000-0005-0000-0000-00007B000000}"/>
    <cellStyle name="Warning Text" xfId="124" xr:uid="{00000000-0005-0000-0000-00007C000000}"/>
    <cellStyle name="Zvýraznění 1" xfId="125" builtinId="29" customBuiltin="1"/>
    <cellStyle name="Zvýraznění 1 2" xfId="126" xr:uid="{00000000-0005-0000-0000-00007E000000}"/>
    <cellStyle name="Zvýraznění 2" xfId="127" builtinId="33" customBuiltin="1"/>
    <cellStyle name="Zvýraznění 2 2" xfId="128" xr:uid="{00000000-0005-0000-0000-000080000000}"/>
    <cellStyle name="Zvýraznění 3" xfId="129" builtinId="37" customBuiltin="1"/>
    <cellStyle name="Zvýraznění 3 2" xfId="130" xr:uid="{00000000-0005-0000-0000-000082000000}"/>
    <cellStyle name="Zvýraznění 4" xfId="131" builtinId="41" customBuiltin="1"/>
    <cellStyle name="Zvýraznění 4 2" xfId="132" xr:uid="{00000000-0005-0000-0000-000084000000}"/>
    <cellStyle name="Zvýraznění 5" xfId="133" builtinId="45" customBuiltin="1"/>
    <cellStyle name="Zvýraznění 5 2" xfId="134" xr:uid="{00000000-0005-0000-0000-000086000000}"/>
    <cellStyle name="Zvýraznění 6" xfId="135" builtinId="49" customBuiltin="1"/>
    <cellStyle name="Zvýraznění 6 2" xfId="136" xr:uid="{00000000-0005-0000-0000-00008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2" name="Obrázek 1" descr="https://portal6.statnipokladna.cz/sap/public/bc/ur/nw5/1x1.gif">
          <a:extLst>
            <a:ext uri="{FF2B5EF4-FFF2-40B4-BE49-F238E27FC236}">
              <a16:creationId xmlns:a16="http://schemas.microsoft.com/office/drawing/2014/main" id="{89D8E9F7-5732-495D-AC91-D4C44C7F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6">
    <pageSetUpPr fitToPage="1"/>
  </sheetPr>
  <dimension ref="A1:K73"/>
  <sheetViews>
    <sheetView showGridLines="0" tabSelected="1" topLeftCell="A40" zoomScale="85" zoomScaleNormal="85" zoomScaleSheetLayoutView="80" workbookViewId="0">
      <selection activeCell="I68" sqref="I67:J68"/>
    </sheetView>
  </sheetViews>
  <sheetFormatPr defaultColWidth="9.140625" defaultRowHeight="12.75" x14ac:dyDescent="0.2"/>
  <cols>
    <col min="1" max="1" width="1.140625" style="4" customWidth="1"/>
    <col min="2" max="2" width="7.140625" style="4" customWidth="1"/>
    <col min="3" max="3" width="42.7109375" style="4" customWidth="1"/>
    <col min="4" max="4" width="21.42578125" style="4" customWidth="1"/>
    <col min="5" max="5" width="11.85546875" style="4" customWidth="1"/>
    <col min="6" max="7" width="11.42578125" style="4" customWidth="1"/>
    <col min="8" max="8" width="11.5703125" style="4" customWidth="1"/>
    <col min="9" max="9" width="3.7109375" style="4" customWidth="1"/>
    <col min="10" max="16384" width="9.140625" style="4"/>
  </cols>
  <sheetData>
    <row r="1" spans="1:11" s="3" customFormat="1" ht="22.5" customHeight="1" x14ac:dyDescent="0.2">
      <c r="B1" s="54" t="s">
        <v>31</v>
      </c>
      <c r="C1" s="55"/>
      <c r="D1" s="2"/>
      <c r="E1" s="2"/>
      <c r="F1" s="2"/>
      <c r="G1" s="53" t="s">
        <v>4</v>
      </c>
      <c r="H1" s="53"/>
    </row>
    <row r="2" spans="1:11" ht="36" customHeight="1" x14ac:dyDescent="0.2">
      <c r="B2" s="2"/>
      <c r="C2" s="2"/>
      <c r="D2" s="2"/>
      <c r="E2" s="2"/>
      <c r="F2" s="2"/>
      <c r="G2" s="2"/>
      <c r="H2" s="1"/>
    </row>
    <row r="3" spans="1:11" s="5" customFormat="1" ht="15.75" x14ac:dyDescent="0.25">
      <c r="B3" s="17" t="s">
        <v>30</v>
      </c>
      <c r="C3" s="17"/>
      <c r="D3" s="17"/>
      <c r="E3" s="17"/>
      <c r="F3" s="17"/>
      <c r="G3" s="17"/>
      <c r="H3" s="17"/>
      <c r="K3" s="27"/>
    </row>
    <row r="4" spans="1:11" s="5" customFormat="1" ht="15.75" x14ac:dyDescent="0.25">
      <c r="B4" s="17" t="s">
        <v>20</v>
      </c>
      <c r="C4" s="17"/>
      <c r="D4" s="17"/>
      <c r="E4" s="17"/>
      <c r="F4" s="17"/>
      <c r="G4" s="17"/>
      <c r="H4" s="17"/>
    </row>
    <row r="5" spans="1:11" s="6" customFormat="1" ht="15.75" x14ac:dyDescent="0.25">
      <c r="B5" s="17" t="s">
        <v>17</v>
      </c>
      <c r="C5" s="17"/>
      <c r="D5" s="17"/>
      <c r="E5" s="17"/>
      <c r="F5" s="17"/>
      <c r="G5" s="17"/>
      <c r="H5" s="17"/>
    </row>
    <row r="6" spans="1:11" s="6" customFormat="1" ht="15" x14ac:dyDescent="0.2">
      <c r="B6" s="16"/>
      <c r="C6" s="16"/>
      <c r="D6" s="16"/>
      <c r="E6" s="16"/>
      <c r="F6" s="16"/>
      <c r="G6" s="16"/>
      <c r="H6" s="16"/>
    </row>
    <row r="7" spans="1:11" x14ac:dyDescent="0.2">
      <c r="B7" s="13"/>
      <c r="C7" s="13"/>
      <c r="D7" s="13"/>
      <c r="E7" s="13"/>
      <c r="F7" s="13"/>
      <c r="G7" s="13"/>
      <c r="H7" s="13"/>
    </row>
    <row r="8" spans="1:11" ht="13.5" thickBot="1" x14ac:dyDescent="0.25">
      <c r="B8" s="13"/>
      <c r="C8" s="13"/>
      <c r="D8" s="13"/>
      <c r="E8" s="13"/>
      <c r="F8" s="13"/>
      <c r="G8" s="13"/>
      <c r="H8" s="14" t="s">
        <v>0</v>
      </c>
    </row>
    <row r="9" spans="1:11" x14ac:dyDescent="0.2">
      <c r="A9" s="43"/>
      <c r="B9" s="18"/>
      <c r="C9" s="18"/>
      <c r="D9" s="18"/>
      <c r="E9" s="19"/>
      <c r="F9" s="20" t="s">
        <v>35</v>
      </c>
      <c r="G9" s="21"/>
      <c r="H9" s="44" t="s">
        <v>3</v>
      </c>
    </row>
    <row r="10" spans="1:11" ht="13.5" thickBot="1" x14ac:dyDescent="0.25">
      <c r="A10" s="43"/>
      <c r="B10" s="15"/>
      <c r="C10" s="15"/>
      <c r="D10" s="15"/>
      <c r="E10" s="22"/>
      <c r="F10" s="23" t="s">
        <v>1</v>
      </c>
      <c r="G10" s="24" t="s">
        <v>2</v>
      </c>
      <c r="H10" s="45" t="s">
        <v>36</v>
      </c>
    </row>
    <row r="11" spans="1:11" ht="18.75" customHeight="1" x14ac:dyDescent="0.2">
      <c r="A11" s="43"/>
      <c r="B11" s="12" t="s">
        <v>8</v>
      </c>
      <c r="C11" s="12"/>
      <c r="D11" s="12"/>
      <c r="E11" s="12"/>
      <c r="F11" s="36">
        <f>11552357.88+1610</f>
        <v>11553967.880000001</v>
      </c>
      <c r="G11" s="37">
        <f>11713665.52+5704.2</f>
        <v>11719369.719999999</v>
      </c>
      <c r="H11" s="46">
        <f>11279172.58+5849.53</f>
        <v>11285022.109999999</v>
      </c>
    </row>
    <row r="12" spans="1:11" x14ac:dyDescent="0.2">
      <c r="A12" s="43"/>
      <c r="B12" s="57" t="s">
        <v>5</v>
      </c>
      <c r="C12" s="12" t="s">
        <v>15</v>
      </c>
      <c r="D12" s="12"/>
      <c r="E12" s="12"/>
      <c r="F12" s="34"/>
      <c r="G12" s="35"/>
      <c r="H12" s="47"/>
    </row>
    <row r="13" spans="1:11" x14ac:dyDescent="0.2">
      <c r="A13" s="43"/>
      <c r="B13" s="12"/>
      <c r="C13" s="12"/>
      <c r="D13" s="12"/>
      <c r="E13" s="12"/>
      <c r="F13" s="34"/>
      <c r="G13" s="35"/>
      <c r="H13" s="47"/>
    </row>
    <row r="14" spans="1:11" x14ac:dyDescent="0.2">
      <c r="A14" s="43"/>
      <c r="B14" s="12" t="s">
        <v>9</v>
      </c>
      <c r="C14" s="12"/>
      <c r="D14" s="12"/>
      <c r="E14" s="12"/>
      <c r="F14" s="38">
        <v>149490</v>
      </c>
      <c r="G14" s="39">
        <v>92519.5</v>
      </c>
      <c r="H14" s="48">
        <v>79357.3</v>
      </c>
    </row>
    <row r="15" spans="1:11" x14ac:dyDescent="0.2">
      <c r="A15" s="43"/>
      <c r="B15" s="57" t="s">
        <v>5</v>
      </c>
      <c r="C15" s="12" t="s">
        <v>15</v>
      </c>
      <c r="D15" s="12"/>
      <c r="E15" s="12"/>
      <c r="F15" s="34"/>
      <c r="G15" s="35"/>
      <c r="H15" s="47"/>
    </row>
    <row r="16" spans="1:11" x14ac:dyDescent="0.2">
      <c r="A16" s="43"/>
      <c r="B16" s="12"/>
      <c r="C16" s="12"/>
      <c r="D16" s="12"/>
      <c r="E16" s="12"/>
      <c r="F16" s="34"/>
      <c r="G16" s="35"/>
      <c r="H16" s="47"/>
    </row>
    <row r="17" spans="1:8" x14ac:dyDescent="0.2">
      <c r="A17" s="43"/>
      <c r="B17" s="12" t="s">
        <v>10</v>
      </c>
      <c r="C17" s="12"/>
      <c r="D17" s="12" t="s">
        <v>39</v>
      </c>
      <c r="E17" s="12"/>
      <c r="F17" s="34">
        <f>2216112.62+1082621.67</f>
        <v>3298734.29</v>
      </c>
      <c r="G17" s="35">
        <f>7993536.25+753833.5</f>
        <v>8747369.75</v>
      </c>
      <c r="H17" s="47">
        <f>8305599.14+673611.45</f>
        <v>8979210.5899999999</v>
      </c>
    </row>
    <row r="18" spans="1:8" x14ac:dyDescent="0.2">
      <c r="A18" s="43"/>
      <c r="B18" s="57" t="s">
        <v>5</v>
      </c>
      <c r="C18" s="12" t="s">
        <v>38</v>
      </c>
      <c r="D18" s="12"/>
      <c r="E18" s="12"/>
      <c r="F18" s="34"/>
      <c r="G18" s="35"/>
      <c r="H18" s="47"/>
    </row>
    <row r="19" spans="1:8" x14ac:dyDescent="0.2">
      <c r="A19" s="43"/>
      <c r="B19" s="12"/>
      <c r="C19" s="12"/>
      <c r="D19" s="12"/>
      <c r="E19" s="12"/>
      <c r="F19" s="34"/>
      <c r="G19" s="35"/>
      <c r="H19" s="47"/>
    </row>
    <row r="20" spans="1:8" x14ac:dyDescent="0.2">
      <c r="A20" s="43"/>
      <c r="B20" s="12" t="s">
        <v>11</v>
      </c>
      <c r="C20" s="12"/>
      <c r="D20" s="12" t="s">
        <v>40</v>
      </c>
      <c r="E20" s="12"/>
      <c r="F20" s="38">
        <v>2210510</v>
      </c>
      <c r="G20" s="39">
        <f>2720973.12+417</f>
        <v>2721390.12</v>
      </c>
      <c r="H20" s="48">
        <f>2588151.23+417</f>
        <v>2588568.23</v>
      </c>
    </row>
    <row r="21" spans="1:8" x14ac:dyDescent="0.2">
      <c r="A21" s="43"/>
      <c r="B21" s="57" t="s">
        <v>5</v>
      </c>
      <c r="C21" s="12" t="s">
        <v>15</v>
      </c>
      <c r="D21" s="12"/>
      <c r="E21" s="12"/>
      <c r="F21" s="34"/>
      <c r="G21" s="35"/>
      <c r="H21" s="47"/>
    </row>
    <row r="22" spans="1:8" x14ac:dyDescent="0.2">
      <c r="A22" s="43"/>
      <c r="B22" s="12"/>
      <c r="C22" s="12"/>
      <c r="D22" s="12"/>
      <c r="E22" s="12"/>
      <c r="F22" s="34"/>
      <c r="G22" s="35"/>
      <c r="H22" s="47"/>
    </row>
    <row r="23" spans="1:8" x14ac:dyDescent="0.2">
      <c r="A23" s="43"/>
      <c r="B23" s="12" t="s">
        <v>21</v>
      </c>
      <c r="C23" s="12"/>
      <c r="D23" s="12"/>
      <c r="E23" s="12"/>
      <c r="F23" s="34">
        <v>106000</v>
      </c>
      <c r="G23" s="35">
        <v>2392147.37</v>
      </c>
      <c r="H23" s="47">
        <v>2415036.64</v>
      </c>
    </row>
    <row r="24" spans="1:8" x14ac:dyDescent="0.2">
      <c r="A24" s="43"/>
      <c r="B24" s="12" t="s">
        <v>5</v>
      </c>
      <c r="C24" s="12" t="s">
        <v>15</v>
      </c>
      <c r="D24" s="12"/>
      <c r="E24" s="12"/>
      <c r="F24" s="34"/>
      <c r="G24" s="35"/>
      <c r="H24" s="47"/>
    </row>
    <row r="25" spans="1:8" x14ac:dyDescent="0.2">
      <c r="A25" s="43"/>
      <c r="B25" s="12"/>
      <c r="C25" s="12" t="s">
        <v>16</v>
      </c>
      <c r="D25" s="12"/>
      <c r="E25" s="12"/>
      <c r="F25" s="34"/>
      <c r="G25" s="35"/>
      <c r="H25" s="47"/>
    </row>
    <row r="26" spans="1:8" x14ac:dyDescent="0.2">
      <c r="A26" s="43"/>
      <c r="B26" s="57"/>
      <c r="C26" s="12" t="s">
        <v>22</v>
      </c>
      <c r="D26" s="12"/>
      <c r="E26" s="12"/>
      <c r="F26" s="34"/>
      <c r="G26" s="35"/>
      <c r="H26" s="47"/>
    </row>
    <row r="27" spans="1:8" x14ac:dyDescent="0.2">
      <c r="A27" s="43"/>
      <c r="B27" s="12"/>
      <c r="C27" s="12"/>
      <c r="D27" s="12"/>
      <c r="E27" s="12"/>
      <c r="F27" s="34"/>
      <c r="G27" s="35"/>
      <c r="H27" s="47"/>
    </row>
    <row r="28" spans="1:8" x14ac:dyDescent="0.2">
      <c r="A28" s="43"/>
      <c r="B28" s="12" t="s">
        <v>23</v>
      </c>
      <c r="C28" s="12"/>
      <c r="D28" s="12"/>
      <c r="E28" s="12"/>
      <c r="F28" s="34">
        <v>35000</v>
      </c>
      <c r="G28" s="35">
        <v>39300.99</v>
      </c>
      <c r="H28" s="47">
        <v>46725.48</v>
      </c>
    </row>
    <row r="29" spans="1:8" x14ac:dyDescent="0.2">
      <c r="A29" s="43"/>
      <c r="B29" s="12" t="s">
        <v>5</v>
      </c>
      <c r="C29" s="12" t="s">
        <v>15</v>
      </c>
      <c r="D29" s="12"/>
      <c r="E29" s="12"/>
      <c r="F29" s="34"/>
      <c r="G29" s="35"/>
      <c r="H29" s="47"/>
    </row>
    <row r="30" spans="1:8" x14ac:dyDescent="0.2">
      <c r="A30" s="43"/>
      <c r="B30" s="12"/>
      <c r="C30" s="12" t="s">
        <v>16</v>
      </c>
      <c r="D30" s="12"/>
      <c r="E30" s="12"/>
      <c r="F30" s="34"/>
      <c r="G30" s="35"/>
      <c r="H30" s="47"/>
    </row>
    <row r="31" spans="1:8" x14ac:dyDescent="0.2">
      <c r="A31" s="43"/>
      <c r="B31" s="57"/>
      <c r="C31" s="12" t="s">
        <v>22</v>
      </c>
      <c r="D31" s="12"/>
      <c r="E31" s="12"/>
      <c r="F31" s="34"/>
      <c r="G31" s="35"/>
      <c r="H31" s="47"/>
    </row>
    <row r="32" spans="1:8" x14ac:dyDescent="0.2">
      <c r="A32" s="43"/>
      <c r="B32" s="12"/>
      <c r="C32" s="12"/>
      <c r="D32" s="12"/>
      <c r="E32" s="12"/>
      <c r="F32" s="34"/>
      <c r="G32" s="35"/>
      <c r="H32" s="47"/>
    </row>
    <row r="33" spans="1:8" x14ac:dyDescent="0.2">
      <c r="A33" s="43"/>
      <c r="B33" s="12" t="s">
        <v>24</v>
      </c>
      <c r="C33" s="12"/>
      <c r="D33" s="12"/>
      <c r="E33" s="12"/>
      <c r="F33" s="34">
        <v>669647.21</v>
      </c>
      <c r="G33" s="35">
        <v>6202221.71</v>
      </c>
      <c r="H33" s="47">
        <v>6287016.3600000003</v>
      </c>
    </row>
    <row r="34" spans="1:8" x14ac:dyDescent="0.2">
      <c r="A34" s="43"/>
      <c r="B34" s="12" t="s">
        <v>12</v>
      </c>
      <c r="C34" s="12"/>
      <c r="D34" s="12" t="s">
        <v>37</v>
      </c>
      <c r="E34" s="12"/>
      <c r="F34" s="34"/>
      <c r="G34" s="35"/>
      <c r="H34" s="47"/>
    </row>
    <row r="35" spans="1:8" x14ac:dyDescent="0.2">
      <c r="A35" s="43"/>
      <c r="B35" s="12" t="s">
        <v>5</v>
      </c>
      <c r="C35" s="12" t="s">
        <v>15</v>
      </c>
      <c r="D35" s="12"/>
      <c r="E35" s="12"/>
      <c r="F35" s="34"/>
      <c r="G35" s="35"/>
      <c r="H35" s="47"/>
    </row>
    <row r="36" spans="1:8" x14ac:dyDescent="0.2">
      <c r="A36" s="43"/>
      <c r="B36" s="12"/>
      <c r="C36" s="12" t="s">
        <v>16</v>
      </c>
      <c r="D36" s="12"/>
      <c r="E36" s="12"/>
      <c r="F36" s="34"/>
      <c r="G36" s="35"/>
      <c r="H36" s="47"/>
    </row>
    <row r="37" spans="1:8" x14ac:dyDescent="0.2">
      <c r="A37" s="43"/>
      <c r="B37" s="57"/>
      <c r="C37" s="12" t="s">
        <v>22</v>
      </c>
      <c r="D37" s="12"/>
      <c r="E37" s="12"/>
      <c r="F37" s="34"/>
      <c r="G37" s="35"/>
      <c r="H37" s="47"/>
    </row>
    <row r="38" spans="1:8" x14ac:dyDescent="0.2">
      <c r="A38" s="43"/>
      <c r="B38" s="12"/>
      <c r="C38" s="12"/>
      <c r="D38" s="12"/>
      <c r="E38" s="12"/>
      <c r="F38" s="34"/>
      <c r="G38" s="35"/>
      <c r="H38" s="47"/>
    </row>
    <row r="39" spans="1:8" x14ac:dyDescent="0.2">
      <c r="A39" s="43"/>
      <c r="B39" s="12" t="s">
        <v>25</v>
      </c>
      <c r="C39" s="12"/>
      <c r="D39" s="12"/>
      <c r="E39" s="12"/>
      <c r="F39" s="34">
        <v>15000</v>
      </c>
      <c r="G39" s="35">
        <v>5289.2</v>
      </c>
      <c r="H39" s="47">
        <v>4158.1899999999996</v>
      </c>
    </row>
    <row r="40" spans="1:8" x14ac:dyDescent="0.2">
      <c r="A40" s="43"/>
      <c r="B40" s="12" t="s">
        <v>13</v>
      </c>
      <c r="C40" s="12"/>
      <c r="D40" s="12"/>
      <c r="E40" s="12"/>
      <c r="F40" s="34"/>
      <c r="G40" s="35"/>
      <c r="H40" s="47"/>
    </row>
    <row r="41" spans="1:8" x14ac:dyDescent="0.2">
      <c r="A41" s="43"/>
      <c r="B41" s="12" t="s">
        <v>5</v>
      </c>
      <c r="C41" s="12" t="s">
        <v>15</v>
      </c>
      <c r="D41" s="12"/>
      <c r="E41" s="12"/>
      <c r="F41" s="34"/>
      <c r="G41" s="35"/>
      <c r="H41" s="47"/>
    </row>
    <row r="42" spans="1:8" x14ac:dyDescent="0.2">
      <c r="A42" s="43"/>
      <c r="B42" s="12"/>
      <c r="C42" s="12" t="s">
        <v>16</v>
      </c>
      <c r="D42" s="12"/>
      <c r="E42" s="12"/>
      <c r="F42" s="34"/>
      <c r="G42" s="35"/>
      <c r="H42" s="47"/>
    </row>
    <row r="43" spans="1:8" x14ac:dyDescent="0.2">
      <c r="A43" s="43"/>
      <c r="B43" s="57"/>
      <c r="C43" s="12" t="s">
        <v>22</v>
      </c>
      <c r="D43" s="12"/>
      <c r="E43" s="12"/>
      <c r="F43" s="34"/>
      <c r="G43" s="35"/>
      <c r="H43" s="47"/>
    </row>
    <row r="44" spans="1:8" x14ac:dyDescent="0.2">
      <c r="A44" s="43"/>
      <c r="B44" s="12"/>
      <c r="C44" s="12"/>
      <c r="D44" s="12"/>
      <c r="E44" s="12"/>
      <c r="F44" s="34"/>
      <c r="G44" s="35"/>
      <c r="H44" s="47"/>
    </row>
    <row r="45" spans="1:8" x14ac:dyDescent="0.2">
      <c r="A45" s="43"/>
      <c r="B45" s="12" t="s">
        <v>26</v>
      </c>
      <c r="C45" s="12"/>
      <c r="D45" s="12"/>
      <c r="E45" s="12"/>
      <c r="F45" s="34"/>
      <c r="G45" s="35"/>
      <c r="H45" s="47"/>
    </row>
    <row r="46" spans="1:8" x14ac:dyDescent="0.2">
      <c r="A46" s="43"/>
      <c r="B46" s="57" t="s">
        <v>5</v>
      </c>
      <c r="C46" s="12" t="s">
        <v>15</v>
      </c>
      <c r="D46" s="12"/>
      <c r="E46" s="12"/>
      <c r="F46" s="28"/>
      <c r="G46" s="29"/>
      <c r="H46" s="49"/>
    </row>
    <row r="47" spans="1:8" x14ac:dyDescent="0.2">
      <c r="A47" s="43"/>
      <c r="B47" s="12"/>
      <c r="C47" s="12"/>
      <c r="D47" s="12"/>
      <c r="E47" s="12"/>
      <c r="F47" s="28"/>
      <c r="G47" s="29"/>
      <c r="H47" s="49"/>
    </row>
    <row r="48" spans="1:8" x14ac:dyDescent="0.2">
      <c r="A48" s="43"/>
      <c r="B48" s="12" t="s">
        <v>27</v>
      </c>
      <c r="C48" s="12"/>
      <c r="D48" s="12"/>
      <c r="E48" s="12"/>
      <c r="F48" s="28"/>
      <c r="G48" s="29"/>
      <c r="H48" s="49"/>
    </row>
    <row r="49" spans="1:8" x14ac:dyDescent="0.2">
      <c r="A49" s="43"/>
      <c r="B49" s="57" t="s">
        <v>5</v>
      </c>
      <c r="C49" s="12" t="s">
        <v>15</v>
      </c>
      <c r="D49" s="12"/>
      <c r="E49" s="12"/>
      <c r="F49" s="28"/>
      <c r="G49" s="29"/>
      <c r="H49" s="49"/>
    </row>
    <row r="50" spans="1:8" x14ac:dyDescent="0.2">
      <c r="A50" s="43"/>
      <c r="B50" s="12"/>
      <c r="C50" s="12"/>
      <c r="D50" s="12"/>
      <c r="E50" s="12"/>
      <c r="F50" s="28"/>
      <c r="G50" s="29"/>
      <c r="H50" s="49"/>
    </row>
    <row r="51" spans="1:8" x14ac:dyDescent="0.2">
      <c r="A51" s="43"/>
      <c r="B51" s="52" t="s">
        <v>29</v>
      </c>
      <c r="C51" s="52"/>
      <c r="D51" s="52"/>
      <c r="E51" s="52"/>
      <c r="F51" s="28"/>
      <c r="G51" s="29"/>
      <c r="H51" s="49"/>
    </row>
    <row r="52" spans="1:8" x14ac:dyDescent="0.2">
      <c r="A52" s="43"/>
      <c r="B52" s="42" t="s">
        <v>14</v>
      </c>
      <c r="C52" s="30"/>
      <c r="D52" s="30"/>
      <c r="E52" s="33"/>
      <c r="F52" s="28"/>
      <c r="G52" s="29"/>
      <c r="H52" s="49"/>
    </row>
    <row r="53" spans="1:8" x14ac:dyDescent="0.2">
      <c r="A53" s="43"/>
      <c r="B53" s="12" t="s">
        <v>5</v>
      </c>
      <c r="C53" s="12" t="s">
        <v>18</v>
      </c>
      <c r="D53" s="12"/>
      <c r="E53" s="12"/>
      <c r="F53" s="28"/>
      <c r="G53" s="29"/>
      <c r="H53" s="49"/>
    </row>
    <row r="54" spans="1:8" x14ac:dyDescent="0.2">
      <c r="A54" s="43"/>
      <c r="B54" s="57"/>
      <c r="C54" s="12" t="s">
        <v>19</v>
      </c>
      <c r="D54" s="12"/>
      <c r="E54" s="12"/>
      <c r="F54" s="28"/>
      <c r="G54" s="29"/>
      <c r="H54" s="49"/>
    </row>
    <row r="55" spans="1:8" x14ac:dyDescent="0.2">
      <c r="A55" s="43"/>
      <c r="B55" s="12"/>
      <c r="C55" s="12"/>
      <c r="D55" s="12"/>
      <c r="E55" s="12"/>
      <c r="F55" s="28"/>
      <c r="G55" s="29"/>
      <c r="H55" s="49"/>
    </row>
    <row r="56" spans="1:8" x14ac:dyDescent="0.2">
      <c r="A56" s="43"/>
      <c r="B56" s="12" t="s">
        <v>6</v>
      </c>
      <c r="C56" s="12"/>
      <c r="D56" s="12"/>
      <c r="E56" s="12"/>
      <c r="F56" s="28">
        <f>F11+F17+F23+F33</f>
        <v>15628349.380000003</v>
      </c>
      <c r="G56" s="29">
        <f t="shared" ref="G56:H56" si="0">G11+G17+G23+G33</f>
        <v>29061108.550000001</v>
      </c>
      <c r="H56" s="49">
        <f t="shared" si="0"/>
        <v>28966285.699999999</v>
      </c>
    </row>
    <row r="57" spans="1:8" x14ac:dyDescent="0.2">
      <c r="A57" s="43"/>
      <c r="B57" s="57" t="s">
        <v>5</v>
      </c>
      <c r="C57" s="12" t="s">
        <v>15</v>
      </c>
      <c r="D57" s="12"/>
      <c r="E57" s="12"/>
      <c r="F57" s="28"/>
      <c r="G57" s="29"/>
      <c r="H57" s="49"/>
    </row>
    <row r="58" spans="1:8" x14ac:dyDescent="0.2">
      <c r="A58" s="43"/>
      <c r="B58" s="12"/>
      <c r="C58" s="12"/>
      <c r="D58" s="12"/>
      <c r="E58" s="12"/>
      <c r="F58" s="28"/>
      <c r="G58" s="29"/>
      <c r="H58" s="49"/>
    </row>
    <row r="59" spans="1:8" x14ac:dyDescent="0.2">
      <c r="A59" s="43"/>
      <c r="B59" s="12" t="s">
        <v>7</v>
      </c>
      <c r="C59" s="12"/>
      <c r="D59" s="12"/>
      <c r="E59" s="12"/>
      <c r="F59" s="28">
        <f>F14+F20+F28+F39</f>
        <v>2410000</v>
      </c>
      <c r="G59" s="29">
        <f t="shared" ref="G59:H59" si="1">G14+G20+G28+G39</f>
        <v>2858499.8100000005</v>
      </c>
      <c r="H59" s="49">
        <f t="shared" si="1"/>
        <v>2718809.1999999997</v>
      </c>
    </row>
    <row r="60" spans="1:8" x14ac:dyDescent="0.2">
      <c r="A60" s="43"/>
      <c r="B60" s="12" t="s">
        <v>5</v>
      </c>
      <c r="C60" s="12" t="s">
        <v>15</v>
      </c>
      <c r="D60" s="12"/>
      <c r="E60" s="12"/>
      <c r="F60" s="28"/>
      <c r="G60" s="29"/>
      <c r="H60" s="49"/>
    </row>
    <row r="61" spans="1:8" ht="13.5" thickBot="1" x14ac:dyDescent="0.25">
      <c r="A61" s="43"/>
      <c r="B61" s="15"/>
      <c r="C61" s="15"/>
      <c r="D61" s="15"/>
      <c r="E61" s="15"/>
      <c r="F61" s="40"/>
      <c r="G61" s="41"/>
      <c r="H61" s="50"/>
    </row>
    <row r="62" spans="1:8" x14ac:dyDescent="0.2">
      <c r="B62" s="12"/>
      <c r="C62" s="12"/>
      <c r="D62" s="12"/>
      <c r="E62" s="12"/>
      <c r="F62" s="31"/>
      <c r="G62" s="31"/>
      <c r="H62" s="31"/>
    </row>
    <row r="63" spans="1:8" x14ac:dyDescent="0.2">
      <c r="B63" s="12"/>
      <c r="C63" s="12"/>
      <c r="D63" s="12"/>
      <c r="E63" s="12"/>
      <c r="F63" s="12"/>
      <c r="G63" s="12"/>
      <c r="H63" s="12"/>
    </row>
    <row r="64" spans="1:8" x14ac:dyDescent="0.2">
      <c r="B64" s="12"/>
      <c r="C64" s="12"/>
      <c r="D64" s="12"/>
      <c r="E64" s="12"/>
      <c r="F64" s="31">
        <f>SUM(F56:F63)</f>
        <v>18038349.380000003</v>
      </c>
      <c r="G64" s="31">
        <f t="shared" ref="G64:H64" si="2">SUM(G56:G63)</f>
        <v>31919608.359999999</v>
      </c>
      <c r="H64" s="31">
        <f t="shared" si="2"/>
        <v>31685094.899999999</v>
      </c>
    </row>
    <row r="65" spans="2:8" ht="33" customHeight="1" x14ac:dyDescent="0.2">
      <c r="B65" s="56" t="s">
        <v>33</v>
      </c>
      <c r="C65" s="55"/>
      <c r="D65" s="25" t="s">
        <v>32</v>
      </c>
      <c r="E65" s="10"/>
      <c r="F65" s="12"/>
      <c r="G65" s="11"/>
      <c r="H65" s="11"/>
    </row>
    <row r="66" spans="2:8" s="8" customFormat="1" x14ac:dyDescent="0.2">
      <c r="B66" s="25" t="s">
        <v>28</v>
      </c>
      <c r="C66" s="25"/>
      <c r="D66" s="25" t="s">
        <v>28</v>
      </c>
      <c r="E66" s="10"/>
      <c r="F66" s="10"/>
      <c r="G66" s="10"/>
      <c r="H66" s="51" t="s">
        <v>34</v>
      </c>
    </row>
    <row r="67" spans="2:8" s="8" customFormat="1" x14ac:dyDescent="0.2">
      <c r="B67" s="11"/>
      <c r="C67" s="10"/>
      <c r="D67" s="10"/>
      <c r="E67" s="10"/>
      <c r="F67" s="26"/>
      <c r="G67" s="26"/>
      <c r="H67" s="25"/>
    </row>
    <row r="68" spans="2:8" s="8" customFormat="1" x14ac:dyDescent="0.2">
      <c r="B68" s="9"/>
      <c r="G68" s="32"/>
    </row>
    <row r="69" spans="2:8" s="8" customFormat="1" x14ac:dyDescent="0.2">
      <c r="B69" s="7"/>
      <c r="C69" s="4"/>
      <c r="D69" s="4"/>
      <c r="E69" s="4"/>
      <c r="F69" s="4"/>
    </row>
    <row r="70" spans="2:8" x14ac:dyDescent="0.2">
      <c r="B70" s="7"/>
    </row>
    <row r="71" spans="2:8" x14ac:dyDescent="0.2">
      <c r="B71" s="7"/>
    </row>
    <row r="72" spans="2:8" x14ac:dyDescent="0.2">
      <c r="B72" s="7"/>
    </row>
    <row r="73" spans="2:8" x14ac:dyDescent="0.2">
      <c r="B73" s="7"/>
    </row>
  </sheetData>
  <mergeCells count="4">
    <mergeCell ref="B51:E51"/>
    <mergeCell ref="G1:H1"/>
    <mergeCell ref="B1:C1"/>
    <mergeCell ref="B65:C65"/>
  </mergeCells>
  <phoneticPr fontId="0" type="noConversion"/>
  <pageMargins left="0.7" right="0.7" top="0.75" bottom="0.75" header="0.3" footer="0.3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Příl.1 tab.5</vt:lpstr>
      <vt:lpstr>'Příl.1 tab.5'!Oblast_tisku</vt:lpstr>
    </vt:vector>
  </TitlesOfParts>
  <Company>MF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Zmelíková Hana Ing.</dc:creator>
  <cp:lastModifiedBy>Šamlotová Alice Ing.</cp:lastModifiedBy>
  <cp:lastPrinted>2022-02-16T12:41:12Z</cp:lastPrinted>
  <dcterms:created xsi:type="dcterms:W3CDTF">1998-08-20T11:36:41Z</dcterms:created>
  <dcterms:modified xsi:type="dcterms:W3CDTF">2022-02-16T14:27:48Z</dcterms:modified>
</cp:coreProperties>
</file>