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codeName="ThisWorkbook" defaultThemeVersion="166925"/>
  <bookViews>
    <workbookView xWindow="65416" yWindow="65416" windowWidth="38640" windowHeight="15840" activeTab="0"/>
  </bookViews>
  <sheets>
    <sheet name="Žádost_praktický lékař" sheetId="1" r:id="rId1"/>
  </sheets>
  <definedNames>
    <definedName name="_ftn1" localSheetId="0">'Žádost_praktický lékař'!$A$26</definedName>
    <definedName name="_ftnref1" localSheetId="0">'Žádost_praktický lékař'!$A$22</definedName>
    <definedName name="_Toc75764234" localSheetId="0">'Žádost_praktický lékař'!$B$1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<sst xmlns="http://schemas.openxmlformats.org/spreadsheetml/2006/main" count="137" uniqueCount="121">
  <si>
    <t>Žádost o poskytnutí státní dotace na zařízení ordinace všeobecného praktického lékaře a praktického lékaře pro děti a dorost v oblastech s ohroženou dostupností primární péče</t>
  </si>
  <si>
    <t>Základní informace o projektu a dotačním titulu</t>
  </si>
  <si>
    <t xml:space="preserve">  Název poskytovatele dotace:</t>
  </si>
  <si>
    <t>Ministerstvo zdravotnictví ČR</t>
  </si>
  <si>
    <t xml:space="preserve">  Název dotačního programu MZ ČR:</t>
  </si>
  <si>
    <t>Program na podporu dostupnosti zdravotních služeb praktických lékařů</t>
  </si>
  <si>
    <t xml:space="preserve">  Název projektu:</t>
  </si>
  <si>
    <t xml:space="preserve"> č. p.:</t>
  </si>
  <si>
    <t xml:space="preserve"> Kód okresu:</t>
  </si>
  <si>
    <t xml:space="preserve"> Kód kraje:</t>
  </si>
  <si>
    <t>E-mail:</t>
  </si>
  <si>
    <t>Identifikační údaje předkladatele</t>
  </si>
  <si>
    <r>
      <t xml:space="preserve">Název </t>
    </r>
    <r>
      <rPr>
        <sz val="11"/>
        <color rgb="FF000000"/>
        <rFont val="Times New Roman"/>
        <family val="1"/>
      </rPr>
      <t>(v případě fyzické osoby jméno)</t>
    </r>
    <r>
      <rPr>
        <b/>
        <sz val="11"/>
        <color rgb="FF000000"/>
        <rFont val="Times New Roman"/>
        <family val="1"/>
      </rPr>
      <t>:</t>
    </r>
  </si>
  <si>
    <t>Adresa sídla nebo trvalého pobytu</t>
  </si>
  <si>
    <r>
      <t>Forma právní subjektivity</t>
    </r>
    <r>
      <rPr>
        <sz val="11"/>
        <color rgb="FF000000"/>
        <rFont val="Times New Roman"/>
        <family val="1"/>
      </rPr>
      <t xml:space="preserve"> (vyplňte v případě právnické osoby)</t>
    </r>
    <r>
      <rPr>
        <b/>
        <sz val="11"/>
        <color rgb="FF000000"/>
        <rFont val="Times New Roman"/>
        <family val="1"/>
      </rPr>
      <t>:</t>
    </r>
  </si>
  <si>
    <t>č. o.:</t>
  </si>
  <si>
    <t>PSČ:</t>
  </si>
  <si>
    <t>DIČ:</t>
  </si>
  <si>
    <t>Bankovní spojení</t>
  </si>
  <si>
    <t>Číslo účtu:</t>
  </si>
  <si>
    <t xml:space="preserve">Část obce: </t>
  </si>
  <si>
    <t>Telefon:</t>
  </si>
  <si>
    <t>Funkce:</t>
  </si>
  <si>
    <t>Kontaktní adresa:</t>
  </si>
  <si>
    <t>IČ:</t>
  </si>
  <si>
    <t>Kraj:</t>
  </si>
  <si>
    <t>Okres:</t>
  </si>
  <si>
    <t>Obec:</t>
  </si>
  <si>
    <t>Ulice:</t>
  </si>
  <si>
    <t>Příjmení, jméno, tituly:</t>
  </si>
  <si>
    <t>Údaje pro elektronické doručování:</t>
  </si>
  <si>
    <t>ID datové schránky</t>
  </si>
  <si>
    <r>
      <t xml:space="preserve">Kontaktní elektronická adresa </t>
    </r>
    <r>
      <rPr>
        <b/>
        <sz val="9"/>
        <color theme="1"/>
        <rFont val="Times New Roman"/>
        <family val="1"/>
      </rPr>
      <t>(dle § 19 odst. 4 zákona č. 500/2004 Sb., správní řád, ve znění pozdějších předpisů)</t>
    </r>
  </si>
  <si>
    <r>
      <rPr>
        <vertAlign val="superscript"/>
        <sz val="9"/>
        <color theme="1"/>
        <rFont val="Times New Roman"/>
        <family val="1"/>
      </rPr>
      <t xml:space="preserve">1 </t>
    </r>
    <r>
      <rPr>
        <sz val="9"/>
        <color theme="1"/>
        <rFont val="Times New Roman"/>
        <family val="1"/>
      </rPr>
      <t>U bankovního spojení uveďte název a adresu pobočky banky a č. účtu přesně, včetně pomlček.</t>
    </r>
  </si>
  <si>
    <r>
      <rPr>
        <vertAlign val="superscript"/>
        <sz val="9"/>
        <color theme="1"/>
        <rFont val="Times New Roman"/>
        <family val="1"/>
      </rPr>
      <t xml:space="preserve">2 </t>
    </r>
    <r>
      <rPr>
        <sz val="9"/>
        <color theme="1"/>
        <rFont val="Times New Roman"/>
        <family val="1"/>
      </rPr>
      <t>Vyplňte pouze v případě, že se jedná o právnickou osobu</t>
    </r>
  </si>
  <si>
    <t>Adresa místně příslušného finančního úřadu:</t>
  </si>
  <si>
    <r>
      <t>Statutární orgán</t>
    </r>
    <r>
      <rPr>
        <b/>
        <i/>
        <vertAlign val="superscript"/>
        <sz val="12"/>
        <color theme="1"/>
        <rFont val="Times New Roman"/>
        <family val="1"/>
      </rPr>
      <t>2</t>
    </r>
  </si>
  <si>
    <r>
      <t>Peněžní ústav</t>
    </r>
    <r>
      <rPr>
        <b/>
        <vertAlign val="superscript"/>
        <sz val="11"/>
        <color rgb="FF000000"/>
        <rFont val="Times New Roman"/>
        <family val="1"/>
      </rPr>
      <t>1</t>
    </r>
    <r>
      <rPr>
        <b/>
        <sz val="11"/>
        <color rgb="FF000000"/>
        <rFont val="Times New Roman"/>
        <family val="1"/>
      </rPr>
      <t>:</t>
    </r>
  </si>
  <si>
    <t>Místo realizace projektu:</t>
  </si>
  <si>
    <t>Předpokládaná doba poskytování hrazených služeb v oboru VPL nebo PLDD:</t>
  </si>
  <si>
    <t>Předpokládaná ordinační doba:</t>
  </si>
  <si>
    <t>Zaškrtněte pojišťovny, se kterými je předpokládáno uzavření / jsou uzavřeny smlouvy o poskytování služeb:</t>
  </si>
  <si>
    <t>Údaje o projektu, na který je žádána dotace:</t>
  </si>
  <si>
    <t>PO:</t>
  </si>
  <si>
    <t>ÚT:</t>
  </si>
  <si>
    <t>ST:</t>
  </si>
  <si>
    <t>ČT:</t>
  </si>
  <si>
    <t>PÁ:</t>
  </si>
  <si>
    <t>SO:</t>
  </si>
  <si>
    <t>NE:</t>
  </si>
  <si>
    <t>od:</t>
  </si>
  <si>
    <t>do:</t>
  </si>
  <si>
    <t xml:space="preserve"> 111 VZP</t>
  </si>
  <si>
    <t xml:space="preserve"> 201 VoZP</t>
  </si>
  <si>
    <t xml:space="preserve"> 205 ČPZP</t>
  </si>
  <si>
    <r>
      <t xml:space="preserve"> </t>
    </r>
    <r>
      <rPr>
        <b/>
        <sz val="11"/>
        <color theme="1"/>
        <rFont val="Times New Roman"/>
        <family val="1"/>
      </rPr>
      <t>207 OZP</t>
    </r>
  </si>
  <si>
    <t xml:space="preserve"> 209 ZPŠ</t>
  </si>
  <si>
    <t xml:space="preserve"> 211 ZPMV</t>
  </si>
  <si>
    <t xml:space="preserve"> 213 RBP</t>
  </si>
  <si>
    <t>nový poskytovatel zdravotních služeb – nová kapacita</t>
  </si>
  <si>
    <t>přesun kapacity z jiného regionu</t>
  </si>
  <si>
    <t>Vyplňte původní region poskytování zdravotních služeb (obec s rozšířenou působností)</t>
  </si>
  <si>
    <t>převod 100 procent obchodního podílu v obchodní společnosti, která je poskytovatelem zdravotních služeb provozujícím praxi, na nového společníka</t>
  </si>
  <si>
    <t>převzetí praxe podle § 17 odst. 8 zákona č. 48/1997 Sb., o veřejném zdravotním pojištění</t>
  </si>
  <si>
    <t>Vyplňte původní IČP převzaté praxe</t>
  </si>
  <si>
    <t>Zařazení projektu k příslušnému tématu projektu</t>
  </si>
  <si>
    <t>a. Minimální věcné a technické vybavení</t>
  </si>
  <si>
    <t>2. Zajištění dostatečného technického vybavení 
    ordinace praktického lékaře</t>
  </si>
  <si>
    <t>Jméno:</t>
  </si>
  <si>
    <t>Počet:</t>
  </si>
  <si>
    <t xml:space="preserve"> velikost úvazku:</t>
  </si>
  <si>
    <t>Základní idea a obsah projektu:</t>
  </si>
  <si>
    <t>Počet lékařů a jejich úvazky, kteří se budou podílet na zajištění primární péče u poskytovatele:</t>
  </si>
  <si>
    <t>Časový harmonogram projektu:</t>
  </si>
  <si>
    <t>Základní informace o řešiteli a spoluřešitelích projektu:</t>
  </si>
  <si>
    <t>Strukturované profesní životopisy žadatele a lékařů, kteří budou u poskytovatele v oboru všeobecné praktické lékařství a praktické lékařství pro děti a dorost působit jako nositelé výkonů. V případě lékaře přiložte kopii dokladu o vzdělání.</t>
  </si>
  <si>
    <t>Rozpočet projektu – rozpis:</t>
  </si>
  <si>
    <r>
      <t xml:space="preserve">Náklady na vybavení - Minimální věcné a technické vybavení dle vyhlášky č. 92/2012 Sb. 
</t>
    </r>
    <r>
      <rPr>
        <b/>
        <sz val="10"/>
        <color rgb="FFFF0000"/>
        <rFont val="Times New Roman"/>
        <family val="1"/>
      </rPr>
      <t>Vypište jednotlivé položky s orientační cenou vybavení</t>
    </r>
  </si>
  <si>
    <r>
      <t xml:space="preserve">Náklady na vybavení - Vybavení v oblasti POCT přístrojů a rychlé diagnostiky 
</t>
    </r>
    <r>
      <rPr>
        <b/>
        <sz val="10"/>
        <color rgb="FFFF0000"/>
        <rFont val="Times New Roman"/>
        <family val="1"/>
      </rPr>
      <t>Vypište jednotlivé položky s orientační cenou vybavení</t>
    </r>
  </si>
  <si>
    <t>PŘÍLOHY</t>
  </si>
  <si>
    <t>Žadatel označí, které Přílohy jsou doloženy - označením ANO/NE</t>
  </si>
  <si>
    <t>Příloha č. 1</t>
  </si>
  <si>
    <t>Příloha č. 2</t>
  </si>
  <si>
    <t>Příloha č. 3</t>
  </si>
  <si>
    <t>Příloha č. 4</t>
  </si>
  <si>
    <t>Příloha č. 5</t>
  </si>
  <si>
    <t>Příloha č. 6</t>
  </si>
  <si>
    <t>Rozhodnutí o udělení oprávnění poskytování zdravotních služeb.</t>
  </si>
  <si>
    <r>
      <t xml:space="preserve">Smlouvy o poskytování a úhradě hrazených zdravotních služeb alespoň se </t>
    </r>
    <r>
      <rPr>
        <sz val="12"/>
        <color rgb="FF000000"/>
        <rFont val="Times New Roman"/>
        <family val="1"/>
      </rPr>
      <t>čtyřmi</t>
    </r>
    <r>
      <rPr>
        <sz val="12"/>
        <color theme="1"/>
        <rFont val="Times New Roman"/>
        <family val="1"/>
      </rPr>
      <t xml:space="preserve"> zdravotními pojišťovnami s největším zastoupením pojištěnců v dané oblasti.</t>
    </r>
  </si>
  <si>
    <t>Kopie dokladu o vzdělání praktického lékaře a dalších zdravotnických pracovníků.</t>
  </si>
  <si>
    <t xml:space="preserve">Kopie smlouvy o běžném účtu  </t>
  </si>
  <si>
    <t>Prohlášení minimálně dvou zdravotních pojišťoven s významným zastoupením pojištěnců v dané oblasti. Místo poskytování hrazených služeb musí být oblast s omezenou dostupností zdravotních služeb všeobecného praktického lékaře nebo praktického lékaře pro děti a dorost</t>
  </si>
  <si>
    <t>ČESTNÉ PROHLÁŠENÍ</t>
  </si>
  <si>
    <r>
      <rPr>
        <b/>
        <sz val="12"/>
        <color theme="1"/>
        <rFont val="Times New Roman"/>
        <family val="1"/>
      </rPr>
      <t>Já níže podepsaný zástupce Žadatele čestně prohlašuji, že k níže uvedenému dni:</t>
    </r>
    <r>
      <rPr>
        <sz val="12"/>
        <color theme="1"/>
        <rFont val="Times New Roman"/>
        <family val="1"/>
      </rPr>
      <t xml:space="preserve"> 
1) Žadatel není v likvidaci, v úpadku, hrozícím úpadku či není proti němu vedeno insolvenční řízení ve smyslu zákona č. 182/2006 Sb., o úpadku a způsobech jeho řešení (insolvenční zákon); 
2) Žadatel, nemá žádné závazky po lhůtě splatnosti ve vztahu ke státnímu rozpočtu, státnímu fondu, zdravotní pojišťovně, orgánům sociálního zabezpečení, rozpočtu územního samosprávného celku;
3) Žadateli nebyla v posledních 3 letech pravomocně uložena pokuta za umožnění výkonu nelegální práce podle § 5 písm. e) zákona č. 435/2004 Sb., o zaměstnanosti, ve znění pozdějších předpisů. 
4) Údaje uvedené v této Žádosti o poskytnutí finančních prostředků, včetně všech příloh, jsou pravdivé, a že elektronická verze žádosti je shodná s písemnou verzí.
5) Souhlasím s uveřejněním všech informací vztahující se k Žádosti o poskytnutí finančních prostředků v souladu s §18 zákona č. 218/2000 Sb., o rozpočtových pravidlech ve znění pozdějších předpisů. 
</t>
    </r>
    <r>
      <rPr>
        <b/>
        <sz val="12"/>
        <color theme="1"/>
        <rFont val="Times New Roman"/>
        <family val="1"/>
      </rPr>
      <t>Já níže podepsaný zástupce Žadatele se zavazuji, že:</t>
    </r>
    <r>
      <rPr>
        <sz val="12"/>
        <color theme="1"/>
        <rFont val="Times New Roman"/>
        <family val="1"/>
      </rPr>
      <t xml:space="preserve">
1) Žadatel bude poskytovat zdravotní služby v dané oblasti, která je uvedena v Žádosti, po dobu minimálně dvou let od dne začátku poskytování hrazených služeb. A jsem si vědom toho, že poskytování hrazených služeb v oboru všeobecné praktické lékařství nebo praktické lékařství pro děti a dorost v dané oblasti musí probíhat v rozsahu alespoň 30 ordinačních hodin týdně rozloženo do 5 pracovních dnů týdně a se zajištěním návštěvní služby, přičemž alespoň 1 den v týdnu má ordinační hodiny nejméně do 18 hodin. 
2) Písemně bude informovat poskytovatele dotace o změnách v personálním zajištění zdravotních služeb a změně adresy poskytování zdravotních služeb, a to nejpozději do 10 pracovních dnů ode dne, kdy tato změna nastala.</t>
    </r>
  </si>
  <si>
    <t>V případě zastoupení Žadatele na základě Plné moci, bude Žádost obsahovat podpis osoby zastupující Žadatele a bude přiložena kopie Plné moci.</t>
  </si>
  <si>
    <r>
      <t xml:space="preserve">Místo </t>
    </r>
    <r>
      <rPr>
        <b/>
        <sz val="12"/>
        <color rgb="FF000000"/>
        <rFont val="Times New Roman"/>
        <family val="1"/>
      </rPr>
      <t>a datum podpisu Žádosti:</t>
    </r>
  </si>
  <si>
    <t>Jméno, příjmení a podpis zástupce statutárního orgánu, popř. osoby oprávněné zastupovat žadatele:</t>
  </si>
  <si>
    <t>INFORMACE O PODÁNÍ ŽÁDOSTI</t>
  </si>
  <si>
    <t>Jedná se o přesun kapacity z jednoho regionu do druhého nebo zřízení nové kapacity:</t>
  </si>
  <si>
    <t>b. Vybavení v oblasti POCT přístrojů a rychlé diagnostiky</t>
  </si>
  <si>
    <t>1. Zajištění dostatečného personálního zabezpečení ordinace praktického lékaře</t>
  </si>
  <si>
    <t>požadovaná dotace:</t>
  </si>
  <si>
    <t>Název:</t>
  </si>
  <si>
    <t>kupní cena:</t>
  </si>
  <si>
    <r>
      <t xml:space="preserve">Tabulka č. 3: </t>
    </r>
    <r>
      <rPr>
        <b/>
        <sz val="11"/>
        <color theme="1"/>
        <rFont val="Times New Roman"/>
        <family val="1"/>
      </rPr>
      <t xml:space="preserve">Komentář k využití </t>
    </r>
    <r>
      <rPr>
        <b/>
        <u val="single"/>
        <sz val="11"/>
        <color theme="1"/>
        <rFont val="Times New Roman"/>
        <family val="1"/>
      </rPr>
      <t>požadované dotace</t>
    </r>
    <r>
      <rPr>
        <b/>
        <sz val="11"/>
        <color theme="1"/>
        <rFont val="Times New Roman"/>
        <family val="1"/>
      </rPr>
      <t xml:space="preserve"> jednotlivých položek </t>
    </r>
    <r>
      <rPr>
        <b/>
        <i/>
        <sz val="11"/>
        <color theme="1"/>
        <rFont val="Times New Roman"/>
        <family val="1"/>
      </rPr>
      <t>(rozepište podrobně využití finančních prostředků)</t>
    </r>
  </si>
  <si>
    <t>Splnění podmínky 30 ordinačních hodin za týden</t>
  </si>
  <si>
    <t>max. dotace (70 %):</t>
  </si>
  <si>
    <t>Celkem hodin</t>
  </si>
  <si>
    <t>Celkové náklady</t>
  </si>
  <si>
    <r>
      <rPr>
        <b/>
        <sz val="10"/>
        <color theme="1"/>
        <rFont val="Times New Roman"/>
        <family val="1"/>
      </rPr>
      <t xml:space="preserve">Důležité: </t>
    </r>
    <r>
      <rPr>
        <sz val="10"/>
        <color theme="1"/>
        <rFont val="Times New Roman"/>
        <family val="1"/>
      </rPr>
      <t xml:space="preserve">Finanční dotace ze státního rozpočtu přidělená MZ ČR na realizaci projektu je výhradně účelováa lze ji použít jen na činnosti v souladu s cíli dotačního programu na podporu dostupnosti zdravotních služeb praktických lékařů a určené výdajové položky. </t>
    </r>
    <r>
      <rPr>
        <b/>
        <sz val="10"/>
        <color theme="1"/>
        <rFont val="Times New Roman"/>
        <family val="1"/>
      </rPr>
      <t>Požadovaná dotace může činit maximálně 70 % rozpočtu projektu v tématu zajištění dostatečného technického vybavení ordinace praktického lékaře a maximálně 70 % rozpočtu projektu v tématu zajištění dostatečného personálního zabezpečení ordinace praktického lékaře.</t>
    </r>
    <r>
      <rPr>
        <sz val="10"/>
        <color theme="1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Maximální výše dotace je poměrně krácena, pokud neni splněna podmínka ordinační doby.</t>
    </r>
  </si>
  <si>
    <t>Celkem na vybavení (maximální výše dotace je poměrně krácena, pokud neni splněna podmínka ordinační doby):</t>
  </si>
  <si>
    <t>max. dotace (70% z kupní ceny):</t>
  </si>
  <si>
    <t>Celkem na mzdu (maximální výše dotace je poměrně krácena, pokud neni splněna podmínka ordinační doby):</t>
  </si>
  <si>
    <t>Požadovaná dotace celkem:</t>
  </si>
  <si>
    <t>Dotace z rozpočtu projektu v %:</t>
  </si>
  <si>
    <t>Na mzdu všeobecné sestry/zdravotnického asistenta</t>
  </si>
  <si>
    <t>Běžnou kopii aktuálního výpisu z Obchodního rejstříku, pokud je žadatel právnickou osobou nebo je v něm zapsán z jiného důvodu</t>
  </si>
  <si>
    <t>přestávka v minutách</t>
  </si>
  <si>
    <t>celkem čas v minutách</t>
  </si>
  <si>
    <t>UPOZORNĚNÍ: Pokud se kdekoliv tabulce objevuje červeně zbarvená buňka, nemáte vyplněnou žádost správně - např. kupní cena je vyšší než 40 tis. Kč nebo je požadovaná dotace vyšší než maximální dotace</t>
  </si>
  <si>
    <t>Název zdravotnického povolání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</si>
</sst>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&quot;Kč&quot;"/>
    <numFmt numFmtId="165" formatCode="[$-F400]h:mm:ss\ AM/PM"/>
    <numFmt numFmtId="166" formatCode="#,##0\ &quot;Kč&quot;"/>
    <numFmt numFmtId="167" formatCode="_-* #,##0.0_-;\-* #,##0.0_-;_-* &quot;-&quot;??_-;_-@_-"/>
    <numFmt numFmtId="168" formatCode="_-* #,##0_-;\-* #,##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rgb="FF222A35"/>
      <name val="Times New Roman"/>
      <family val="1"/>
    </font>
    <font>
      <b/>
      <i/>
      <sz val="14"/>
      <name val="Times New Roman"/>
      <family val="1"/>
    </font>
    <font>
      <b/>
      <i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/>
      <top style="thick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/>
      <bottom style="thick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/>
      <right style="thick"/>
      <top style="thick"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 style="thin"/>
      <right/>
      <top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/>
      <right style="thick"/>
      <top style="thin"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" borderId="0" applyNumberFormat="0" applyBorder="0" applyAlignment="0" applyProtection="0"/>
  </cellStyleXfs>
  <cellXfs count="289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13" fillId="0" borderId="1" xfId="0" applyFont="1" applyBorder="1" applyAlignment="1">
      <alignment horizontal="center" vertical="center"/>
    </xf>
    <xf numFmtId="0" fontId="3" fillId="0" borderId="0" xfId="0" applyFont="1"/>
    <xf numFmtId="0" fontId="27" fillId="0" borderId="0" xfId="0" applyFont="1" applyAlignment="1">
      <alignment vertical="center"/>
    </xf>
    <xf numFmtId="0" fontId="0" fillId="0" borderId="5" xfId="0" applyBorder="1"/>
    <xf numFmtId="0" fontId="21" fillId="0" borderId="6" xfId="0" applyFont="1" applyBorder="1" applyAlignment="1">
      <alignment vertical="center" wrapText="1"/>
    </xf>
    <xf numFmtId="0" fontId="21" fillId="3" borderId="7" xfId="0" applyFont="1" applyFill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0" xfId="0" applyBorder="1"/>
    <xf numFmtId="0" fontId="26" fillId="0" borderId="11" xfId="0" applyFont="1" applyBorder="1" applyAlignment="1">
      <alignment vertical="center"/>
    </xf>
    <xf numFmtId="168" fontId="26" fillId="0" borderId="12" xfId="21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167" fontId="30" fillId="0" borderId="11" xfId="0" applyNumberFormat="1" applyFont="1" applyBorder="1" applyAlignment="1">
      <alignment horizontal="center"/>
    </xf>
    <xf numFmtId="9" fontId="30" fillId="0" borderId="11" xfId="20" applyNumberFormat="1" applyFont="1" applyBorder="1" applyAlignment="1">
      <alignment horizontal="center"/>
    </xf>
    <xf numFmtId="166" fontId="26" fillId="0" borderId="11" xfId="0" applyNumberFormat="1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0" fontId="31" fillId="2" borderId="14" xfId="22" applyBorder="1" applyAlignment="1">
      <alignment horizontal="left" wrapText="1"/>
    </xf>
    <xf numFmtId="0" fontId="13" fillId="0" borderId="15" xfId="0" applyFont="1" applyBorder="1" applyAlignment="1">
      <alignment horizontal="left" vertical="top" wrapText="1" indent="3"/>
    </xf>
    <xf numFmtId="0" fontId="13" fillId="0" borderId="16" xfId="0" applyFont="1" applyBorder="1" applyAlignment="1">
      <alignment horizontal="left" vertical="top" wrapText="1" indent="3"/>
    </xf>
    <xf numFmtId="0" fontId="13" fillId="0" borderId="13" xfId="0" applyFont="1" applyBorder="1" applyAlignment="1">
      <alignment horizontal="left" vertical="top" wrapText="1" indent="3"/>
    </xf>
    <xf numFmtId="0" fontId="13" fillId="0" borderId="17" xfId="0" applyFont="1" applyBorder="1" applyAlignment="1">
      <alignment horizontal="left" vertical="top" wrapText="1" indent="3"/>
    </xf>
    <xf numFmtId="0" fontId="13" fillId="0" borderId="18" xfId="0" applyFont="1" applyBorder="1" applyAlignment="1">
      <alignment horizontal="left" vertical="top" wrapText="1" indent="3"/>
    </xf>
    <xf numFmtId="0" fontId="13" fillId="0" borderId="19" xfId="0" applyFont="1" applyBorder="1" applyAlignment="1">
      <alignment horizontal="left" vertical="top" wrapText="1" indent="3"/>
    </xf>
    <xf numFmtId="0" fontId="19" fillId="4" borderId="20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164" fontId="13" fillId="5" borderId="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7" borderId="15" xfId="0" applyFont="1" applyFill="1" applyBorder="1" applyAlignment="1">
      <alignment horizontal="center" vertical="top" wrapText="1"/>
    </xf>
    <xf numFmtId="0" fontId="13" fillId="7" borderId="16" xfId="0" applyFont="1" applyFill="1" applyBorder="1" applyAlignment="1">
      <alignment horizontal="center" vertical="top" wrapText="1"/>
    </xf>
    <xf numFmtId="0" fontId="13" fillId="7" borderId="23" xfId="0" applyFont="1" applyFill="1" applyBorder="1" applyAlignment="1">
      <alignment horizontal="center" vertical="top" wrapText="1"/>
    </xf>
    <xf numFmtId="166" fontId="13" fillId="5" borderId="11" xfId="0" applyNumberFormat="1" applyFont="1" applyFill="1" applyBorder="1" applyAlignment="1">
      <alignment horizontal="center"/>
    </xf>
    <xf numFmtId="166" fontId="13" fillId="5" borderId="23" xfId="0" applyNumberFormat="1" applyFont="1" applyFill="1" applyBorder="1" applyAlignment="1">
      <alignment horizontal="center"/>
    </xf>
    <xf numFmtId="166" fontId="13" fillId="5" borderId="13" xfId="0" applyNumberFormat="1" applyFont="1" applyFill="1" applyBorder="1" applyAlignment="1">
      <alignment horizontal="center"/>
    </xf>
    <xf numFmtId="164" fontId="13" fillId="5" borderId="11" xfId="0" applyNumberFormat="1" applyFont="1" applyFill="1" applyBorder="1" applyAlignment="1">
      <alignment horizontal="center"/>
    </xf>
    <xf numFmtId="164" fontId="13" fillId="5" borderId="23" xfId="0" applyNumberFormat="1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10" fontId="13" fillId="5" borderId="16" xfId="20" applyNumberFormat="1" applyFont="1" applyFill="1" applyBorder="1" applyAlignment="1">
      <alignment horizontal="center"/>
    </xf>
    <xf numFmtId="10" fontId="13" fillId="5" borderId="23" xfId="2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4" borderId="37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left"/>
    </xf>
    <xf numFmtId="0" fontId="9" fillId="4" borderId="39" xfId="0" applyFont="1" applyFill="1" applyBorder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8" borderId="15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/>
    </xf>
    <xf numFmtId="0" fontId="10" fillId="8" borderId="23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9" borderId="41" xfId="0" applyFont="1" applyFill="1" applyBorder="1" applyAlignment="1">
      <alignment horizontal="left" vertical="center" wrapText="1"/>
    </xf>
    <xf numFmtId="0" fontId="4" fillId="9" borderId="4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6" fillId="7" borderId="46" xfId="0" applyFont="1" applyFill="1" applyBorder="1" applyAlignment="1">
      <alignment horizontal="left" vertical="top" wrapText="1"/>
    </xf>
    <xf numFmtId="0" fontId="6" fillId="7" borderId="47" xfId="0" applyFont="1" applyFill="1" applyBorder="1" applyAlignment="1">
      <alignment horizontal="left" vertical="top" wrapText="1"/>
    </xf>
    <xf numFmtId="0" fontId="6" fillId="7" borderId="48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9" fontId="13" fillId="5" borderId="16" xfId="20" applyFont="1" applyFill="1" applyBorder="1" applyAlignment="1">
      <alignment horizontal="center"/>
    </xf>
    <xf numFmtId="9" fontId="13" fillId="5" borderId="23" xfId="20" applyFont="1" applyFill="1" applyBorder="1" applyAlignment="1">
      <alignment horizont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7" borderId="49" xfId="0" applyFont="1" applyFill="1" applyBorder="1" applyAlignment="1">
      <alignment horizontal="left" vertical="top" wrapText="1"/>
    </xf>
    <xf numFmtId="0" fontId="27" fillId="7" borderId="50" xfId="0" applyFont="1" applyFill="1" applyBorder="1" applyAlignment="1">
      <alignment horizontal="left" vertical="top" wrapText="1"/>
    </xf>
    <xf numFmtId="0" fontId="27" fillId="7" borderId="51" xfId="0" applyFont="1" applyFill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27" fillId="7" borderId="40" xfId="0" applyFont="1" applyFill="1" applyBorder="1" applyAlignment="1">
      <alignment horizontal="left" vertical="top" wrapText="1"/>
    </xf>
    <xf numFmtId="0" fontId="27" fillId="7" borderId="41" xfId="0" applyFont="1" applyFill="1" applyBorder="1" applyAlignment="1">
      <alignment horizontal="left" vertical="top" wrapText="1"/>
    </xf>
    <xf numFmtId="9" fontId="13" fillId="10" borderId="53" xfId="20" applyFont="1" applyFill="1" applyBorder="1" applyAlignment="1">
      <alignment horizontal="center"/>
    </xf>
    <xf numFmtId="9" fontId="13" fillId="10" borderId="33" xfId="20" applyFont="1" applyFill="1" applyBorder="1" applyAlignment="1">
      <alignment horizontal="center"/>
    </xf>
    <xf numFmtId="0" fontId="5" fillId="10" borderId="5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166" fontId="13" fillId="10" borderId="11" xfId="0" applyNumberFormat="1" applyFont="1" applyFill="1" applyBorder="1" applyAlignment="1">
      <alignment horizontal="center"/>
    </xf>
    <xf numFmtId="166" fontId="13" fillId="10" borderId="23" xfId="0" applyNumberFormat="1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56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57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5" fontId="26" fillId="0" borderId="11" xfId="0" applyNumberFormat="1" applyFont="1" applyBorder="1" applyAlignment="1" applyProtection="1">
      <alignment/>
      <protection locked="0"/>
    </xf>
    <xf numFmtId="1" fontId="26" fillId="0" borderId="11" xfId="0" applyNumberFormat="1" applyFont="1" applyBorder="1" applyAlignment="1" applyProtection="1">
      <alignment horizontal="center"/>
      <protection locked="0"/>
    </xf>
    <xf numFmtId="1" fontId="26" fillId="0" borderId="13" xfId="0" applyNumberFormat="1" applyFont="1" applyBorder="1" applyAlignment="1" applyProtection="1">
      <alignment horizontal="center"/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62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63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26" fillId="0" borderId="11" xfId="0" applyNumberFormat="1" applyFont="1" applyBorder="1" applyAlignment="1" applyProtection="1">
      <alignment horizontal="center"/>
      <protection locked="0"/>
    </xf>
    <xf numFmtId="166" fontId="26" fillId="0" borderId="23" xfId="0" applyNumberFormat="1" applyFont="1" applyBorder="1" applyAlignment="1" applyProtection="1">
      <alignment horizontal="center"/>
      <protection locked="0"/>
    </xf>
    <xf numFmtId="166" fontId="26" fillId="0" borderId="16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0" fillId="0" borderId="64" xfId="0" applyBorder="1" applyAlignment="1" applyProtection="1">
      <alignment horizontal="center" vertical="top"/>
      <protection locked="0"/>
    </xf>
    <xf numFmtId="0" fontId="0" fillId="0" borderId="65" xfId="0" applyBorder="1" applyAlignment="1" applyProtection="1">
      <alignment horizontal="center" vertical="top"/>
      <protection locked="0"/>
    </xf>
    <xf numFmtId="0" fontId="0" fillId="0" borderId="66" xfId="0" applyBorder="1" applyAlignment="1" applyProtection="1">
      <alignment horizontal="center" vertical="top"/>
      <protection locked="0"/>
    </xf>
    <xf numFmtId="0" fontId="0" fillId="0" borderId="67" xfId="0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  <cellStyle name="Špatně" xfId="22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16" Type="http://schemas.openxmlformats.org/officeDocument/2006/relationships/ctrlProp" Target="../ctrlProps/ctrlProp13.xml" /><Relationship Id="rId8" Type="http://schemas.openxmlformats.org/officeDocument/2006/relationships/ctrlProp" Target="../ctrlProps/ctrlProp5.xml" /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4" Type="http://schemas.openxmlformats.org/officeDocument/2006/relationships/ctrlProp" Target="../ctrlProps/ctrlProp11.xml" /><Relationship Id="rId4" Type="http://schemas.openxmlformats.org/officeDocument/2006/relationships/ctrlProp" Target="../ctrlProps/ctrlProp1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CC4D-CE43-44FB-95A9-8CFE84CD9A92}">
  <sheetPr>
    <pageSetUpPr fitToPage="1"/>
  </sheetPr>
  <dimension ref="A1:K241"/>
  <sheetViews>
    <sheetView tabSelected="1" workbookViewId="0" topLeftCell="A1">
      <selection activeCell="A1" sqref="A1:J2"/>
    </sheetView>
  </sheetViews>
  <sheetFormatPr defaultColWidth="9.140625" defaultRowHeight="15"/>
  <cols>
    <col min="1" max="1" width="8.7109375" style="0" customWidth="1"/>
    <col min="2" max="2" width="15.57421875" style="0" customWidth="1"/>
    <col min="5" max="5" width="8.7109375" style="0" customWidth="1"/>
    <col min="6" max="7" width="9.140625" style="0" customWidth="1"/>
    <col min="9" max="9" width="9.140625" style="0" customWidth="1"/>
    <col min="10" max="10" width="17.421875" style="0" customWidth="1"/>
  </cols>
  <sheetData>
    <row r="1" spans="1:10" ht="60.6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6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ht="15.75" thickBot="1"/>
    <row r="4" spans="1:10" ht="20.45" customHeight="1" thickTop="1">
      <c r="A4" s="129" t="s">
        <v>1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20.45" customHeight="1">
      <c r="A5" s="132" t="s">
        <v>2</v>
      </c>
      <c r="B5" s="133"/>
      <c r="C5" s="133"/>
      <c r="D5" s="133"/>
      <c r="E5" s="133"/>
      <c r="F5" s="134" t="s">
        <v>3</v>
      </c>
      <c r="G5" s="134"/>
      <c r="H5" s="134"/>
      <c r="I5" s="134"/>
      <c r="J5" s="135"/>
    </row>
    <row r="6" spans="1:10" ht="30.95" customHeight="1">
      <c r="A6" s="132" t="s">
        <v>4</v>
      </c>
      <c r="B6" s="133"/>
      <c r="C6" s="133"/>
      <c r="D6" s="133"/>
      <c r="E6" s="133"/>
      <c r="F6" s="137" t="s">
        <v>5</v>
      </c>
      <c r="G6" s="137"/>
      <c r="H6" s="137"/>
      <c r="I6" s="137"/>
      <c r="J6" s="138"/>
    </row>
    <row r="7" spans="1:10" ht="21.6" customHeight="1" thickBot="1">
      <c r="A7" s="139" t="s">
        <v>6</v>
      </c>
      <c r="B7" s="140"/>
      <c r="C7" s="140"/>
      <c r="D7" s="140"/>
      <c r="E7" s="140"/>
      <c r="F7" s="203"/>
      <c r="G7" s="203"/>
      <c r="H7" s="203"/>
      <c r="I7" s="203"/>
      <c r="J7" s="204"/>
    </row>
    <row r="8" ht="16.5" thickBot="1" thickTop="1"/>
    <row r="9" spans="1:10" ht="17.25" thickBot="1" thickTop="1">
      <c r="A9" s="111" t="s">
        <v>11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ht="39" customHeight="1" thickTop="1">
      <c r="A10" s="141" t="s">
        <v>12</v>
      </c>
      <c r="B10" s="142"/>
      <c r="C10" s="142"/>
      <c r="D10" s="142"/>
      <c r="E10" s="205"/>
      <c r="F10" s="206"/>
      <c r="G10" s="206"/>
      <c r="H10" s="206"/>
      <c r="I10" s="206"/>
      <c r="J10" s="207"/>
    </row>
    <row r="11" spans="1:10" ht="27" customHeight="1">
      <c r="A11" s="143" t="s">
        <v>14</v>
      </c>
      <c r="B11" s="144"/>
      <c r="C11" s="144"/>
      <c r="D11" s="144"/>
      <c r="E11" s="208"/>
      <c r="F11" s="209"/>
      <c r="G11" s="209"/>
      <c r="H11" s="209"/>
      <c r="I11" s="209"/>
      <c r="J11" s="210"/>
    </row>
    <row r="12" spans="1:10" ht="15.75">
      <c r="A12" s="145" t="s">
        <v>13</v>
      </c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20.1" customHeight="1">
      <c r="A13" s="18" t="s">
        <v>28</v>
      </c>
      <c r="B13" s="211"/>
      <c r="C13" s="211"/>
      <c r="D13" s="211"/>
      <c r="E13" s="3" t="s">
        <v>7</v>
      </c>
      <c r="F13" s="213"/>
      <c r="G13" s="214"/>
      <c r="H13" s="3" t="s">
        <v>15</v>
      </c>
      <c r="I13" s="211"/>
      <c r="J13" s="217"/>
    </row>
    <row r="14" spans="1:10" ht="26.45" customHeight="1">
      <c r="A14" s="18" t="s">
        <v>27</v>
      </c>
      <c r="B14" s="212"/>
      <c r="C14" s="212"/>
      <c r="D14" s="212"/>
      <c r="E14" s="4" t="s">
        <v>20</v>
      </c>
      <c r="F14" s="215"/>
      <c r="G14" s="216"/>
      <c r="H14" s="2" t="s">
        <v>16</v>
      </c>
      <c r="I14" s="212"/>
      <c r="J14" s="218"/>
    </row>
    <row r="15" spans="1:10" ht="18.6" customHeight="1">
      <c r="A15" s="18" t="s">
        <v>26</v>
      </c>
      <c r="B15" s="221"/>
      <c r="C15" s="222"/>
      <c r="D15" s="222"/>
      <c r="E15" s="222"/>
      <c r="F15" s="224"/>
      <c r="G15" s="1" t="s">
        <v>8</v>
      </c>
      <c r="H15" s="1"/>
      <c r="I15" s="219"/>
      <c r="J15" s="220"/>
    </row>
    <row r="16" spans="1:10" ht="20.1" customHeight="1">
      <c r="A16" s="18" t="s">
        <v>25</v>
      </c>
      <c r="B16" s="221"/>
      <c r="C16" s="222"/>
      <c r="D16" s="222"/>
      <c r="E16" s="222"/>
      <c r="F16" s="224"/>
      <c r="G16" s="1" t="s">
        <v>9</v>
      </c>
      <c r="H16" s="1"/>
      <c r="I16" s="219"/>
      <c r="J16" s="220"/>
    </row>
    <row r="17" spans="1:10" ht="16.5" customHeight="1">
      <c r="A17" s="18" t="s">
        <v>21</v>
      </c>
      <c r="B17" s="221"/>
      <c r="C17" s="222"/>
      <c r="D17" s="222"/>
      <c r="E17" s="222"/>
      <c r="F17" s="224"/>
      <c r="G17" s="4" t="s">
        <v>10</v>
      </c>
      <c r="H17" s="221"/>
      <c r="I17" s="222"/>
      <c r="J17" s="223"/>
    </row>
    <row r="18" spans="1:10" ht="15">
      <c r="A18" s="18" t="s">
        <v>24</v>
      </c>
      <c r="B18" s="221"/>
      <c r="C18" s="222"/>
      <c r="D18" s="222"/>
      <c r="E18" s="224"/>
      <c r="F18" s="4" t="s">
        <v>17</v>
      </c>
      <c r="G18" s="221"/>
      <c r="H18" s="222"/>
      <c r="I18" s="222"/>
      <c r="J18" s="223"/>
    </row>
    <row r="19" spans="1:10" ht="15.75">
      <c r="A19" s="125" t="s">
        <v>18</v>
      </c>
      <c r="B19" s="126"/>
      <c r="C19" s="126"/>
      <c r="D19" s="126"/>
      <c r="E19" s="126"/>
      <c r="F19" s="126"/>
      <c r="G19" s="126"/>
      <c r="H19" s="126"/>
      <c r="I19" s="126"/>
      <c r="J19" s="127"/>
    </row>
    <row r="20" spans="1:10" ht="21.95" customHeight="1">
      <c r="A20" s="123" t="s">
        <v>37</v>
      </c>
      <c r="B20" s="124"/>
      <c r="C20" s="225"/>
      <c r="D20" s="226"/>
      <c r="E20" s="227"/>
      <c r="F20" s="128" t="s">
        <v>19</v>
      </c>
      <c r="G20" s="124"/>
      <c r="H20" s="225"/>
      <c r="I20" s="226"/>
      <c r="J20" s="228"/>
    </row>
    <row r="21" spans="1:10" ht="26.1" customHeight="1" thickBot="1">
      <c r="A21" s="121" t="s">
        <v>35</v>
      </c>
      <c r="B21" s="122"/>
      <c r="C21" s="122"/>
      <c r="D21" s="122"/>
      <c r="E21" s="122"/>
      <c r="F21" s="229"/>
      <c r="G21" s="229"/>
      <c r="H21" s="229"/>
      <c r="I21" s="229"/>
      <c r="J21" s="230"/>
    </row>
    <row r="22" ht="16.5" thickBot="1" thickTop="1"/>
    <row r="23" spans="1:10" ht="20.25" thickBot="1" thickTop="1">
      <c r="A23" s="111" t="s">
        <v>36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7.95" customHeight="1" thickTop="1">
      <c r="A24" s="117" t="s">
        <v>29</v>
      </c>
      <c r="B24" s="118"/>
      <c r="C24" s="231"/>
      <c r="D24" s="232"/>
      <c r="E24" s="232"/>
      <c r="F24" s="233"/>
      <c r="G24" s="3" t="s">
        <v>22</v>
      </c>
      <c r="H24" s="231"/>
      <c r="I24" s="232"/>
      <c r="J24" s="234"/>
    </row>
    <row r="25" spans="1:10" ht="29.25" customHeight="1">
      <c r="A25" s="119" t="s">
        <v>23</v>
      </c>
      <c r="B25" s="120"/>
      <c r="C25" s="235"/>
      <c r="D25" s="235"/>
      <c r="E25" s="235"/>
      <c r="F25" s="235"/>
      <c r="G25" s="235"/>
      <c r="H25" s="235"/>
      <c r="I25" s="235"/>
      <c r="J25" s="236"/>
    </row>
    <row r="26" spans="1:10" ht="17.45" customHeight="1" thickBot="1">
      <c r="A26" s="16" t="s">
        <v>21</v>
      </c>
      <c r="B26" s="237"/>
      <c r="C26" s="237"/>
      <c r="D26" s="237"/>
      <c r="E26" s="237"/>
      <c r="F26" s="237"/>
      <c r="G26" s="17" t="s">
        <v>10</v>
      </c>
      <c r="H26" s="238"/>
      <c r="I26" s="239"/>
      <c r="J26" s="240"/>
    </row>
    <row r="27" ht="16.5" thickBot="1" thickTop="1"/>
    <row r="28" spans="1:10" ht="17.25" thickBot="1" thickTop="1">
      <c r="A28" s="111" t="s">
        <v>30</v>
      </c>
      <c r="B28" s="112"/>
      <c r="C28" s="112"/>
      <c r="D28" s="112"/>
      <c r="E28" s="112"/>
      <c r="F28" s="112"/>
      <c r="G28" s="112"/>
      <c r="H28" s="112"/>
      <c r="I28" s="112"/>
      <c r="J28" s="113"/>
    </row>
    <row r="29" spans="1:10" ht="21.95" customHeight="1" thickTop="1">
      <c r="A29" s="114" t="s">
        <v>31</v>
      </c>
      <c r="B29" s="115"/>
      <c r="C29" s="115"/>
      <c r="D29" s="115"/>
      <c r="E29" s="211"/>
      <c r="F29" s="211"/>
      <c r="G29" s="211"/>
      <c r="H29" s="211"/>
      <c r="I29" s="211"/>
      <c r="J29" s="217"/>
    </row>
    <row r="30" spans="1:10" ht="46.5" customHeight="1" thickBot="1">
      <c r="A30" s="92" t="s">
        <v>32</v>
      </c>
      <c r="B30" s="93"/>
      <c r="C30" s="93"/>
      <c r="D30" s="93"/>
      <c r="E30" s="229"/>
      <c r="F30" s="229"/>
      <c r="G30" s="229"/>
      <c r="H30" s="229"/>
      <c r="I30" s="229"/>
      <c r="J30" s="230"/>
    </row>
    <row r="31" spans="1:3" ht="15.75" thickTop="1">
      <c r="A31" s="8"/>
      <c r="B31" s="8"/>
      <c r="C31" s="8"/>
    </row>
    <row r="32" spans="1:10" ht="15">
      <c r="A32" s="116" t="s">
        <v>33</v>
      </c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5.75" thickBot="1">
      <c r="A33" s="110" t="s">
        <v>34</v>
      </c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10" ht="17.25" thickBot="1" thickTop="1">
      <c r="A34" s="111" t="s">
        <v>42</v>
      </c>
      <c r="B34" s="112"/>
      <c r="C34" s="112"/>
      <c r="D34" s="112"/>
      <c r="E34" s="112"/>
      <c r="F34" s="112"/>
      <c r="G34" s="112"/>
      <c r="H34" s="112"/>
      <c r="I34" s="112"/>
      <c r="J34" s="113"/>
    </row>
    <row r="35" spans="1:10" ht="36.95" customHeight="1" thickTop="1">
      <c r="A35" s="114" t="s">
        <v>38</v>
      </c>
      <c r="B35" s="115"/>
      <c r="C35" s="115"/>
      <c r="D35" s="115"/>
      <c r="E35" s="241"/>
      <c r="F35" s="241"/>
      <c r="G35" s="241"/>
      <c r="H35" s="241"/>
      <c r="I35" s="241"/>
      <c r="J35" s="242"/>
    </row>
    <row r="36" spans="1:10" ht="48.6" customHeight="1">
      <c r="A36" s="102" t="s">
        <v>39</v>
      </c>
      <c r="B36" s="103"/>
      <c r="C36" s="103"/>
      <c r="D36" s="103"/>
      <c r="E36" s="9" t="s">
        <v>50</v>
      </c>
      <c r="F36" s="243"/>
      <c r="G36" s="244"/>
      <c r="H36" s="9" t="s">
        <v>51</v>
      </c>
      <c r="I36" s="245"/>
      <c r="J36" s="246"/>
    </row>
    <row r="37" spans="1:10" ht="37.5" customHeight="1">
      <c r="A37" s="50" t="s">
        <v>40</v>
      </c>
      <c r="B37" s="51"/>
      <c r="C37" s="51"/>
      <c r="D37" s="52"/>
      <c r="E37" s="9"/>
      <c r="F37" s="20" t="s">
        <v>50</v>
      </c>
      <c r="G37" s="20" t="s">
        <v>51</v>
      </c>
      <c r="H37" s="48" t="s">
        <v>117</v>
      </c>
      <c r="I37" s="49"/>
      <c r="J37" s="22" t="s">
        <v>118</v>
      </c>
    </row>
    <row r="38" spans="1:10" ht="15" customHeight="1">
      <c r="A38" s="53"/>
      <c r="B38" s="54"/>
      <c r="C38" s="54"/>
      <c r="D38" s="55"/>
      <c r="E38" s="5" t="s">
        <v>43</v>
      </c>
      <c r="F38" s="247">
        <v>0</v>
      </c>
      <c r="G38" s="247">
        <v>0</v>
      </c>
      <c r="H38" s="248">
        <v>0</v>
      </c>
      <c r="I38" s="249"/>
      <c r="J38" s="21">
        <f>(G38-F38)*24*60-H38</f>
        <v>0</v>
      </c>
    </row>
    <row r="39" spans="1:10" ht="15">
      <c r="A39" s="53"/>
      <c r="B39" s="54"/>
      <c r="C39" s="54"/>
      <c r="D39" s="55"/>
      <c r="E39" s="5" t="s">
        <v>44</v>
      </c>
      <c r="F39" s="247">
        <v>0</v>
      </c>
      <c r="G39" s="247">
        <v>0</v>
      </c>
      <c r="H39" s="248">
        <v>0</v>
      </c>
      <c r="I39" s="249"/>
      <c r="J39" s="21">
        <f aca="true" t="shared" si="0" ref="J39:J44">(G39-F39)*24*60-H39</f>
        <v>0</v>
      </c>
    </row>
    <row r="40" spans="1:10" ht="15">
      <c r="A40" s="53"/>
      <c r="B40" s="54"/>
      <c r="C40" s="54"/>
      <c r="D40" s="55"/>
      <c r="E40" s="5" t="s">
        <v>45</v>
      </c>
      <c r="F40" s="247">
        <v>0</v>
      </c>
      <c r="G40" s="247">
        <v>0</v>
      </c>
      <c r="H40" s="248">
        <v>0</v>
      </c>
      <c r="I40" s="249"/>
      <c r="J40" s="21">
        <f t="shared" si="0"/>
        <v>0</v>
      </c>
    </row>
    <row r="41" spans="1:10" ht="15">
      <c r="A41" s="53"/>
      <c r="B41" s="54"/>
      <c r="C41" s="54"/>
      <c r="D41" s="55"/>
      <c r="E41" s="5" t="s">
        <v>46</v>
      </c>
      <c r="F41" s="247">
        <v>0</v>
      </c>
      <c r="G41" s="247">
        <v>0</v>
      </c>
      <c r="H41" s="248">
        <v>0</v>
      </c>
      <c r="I41" s="249"/>
      <c r="J41" s="21">
        <f t="shared" si="0"/>
        <v>0</v>
      </c>
    </row>
    <row r="42" spans="1:10" ht="15">
      <c r="A42" s="53"/>
      <c r="B42" s="54"/>
      <c r="C42" s="54"/>
      <c r="D42" s="55"/>
      <c r="E42" s="5" t="s">
        <v>47</v>
      </c>
      <c r="F42" s="247">
        <v>0</v>
      </c>
      <c r="G42" s="247">
        <v>0</v>
      </c>
      <c r="H42" s="248">
        <v>0</v>
      </c>
      <c r="I42" s="249"/>
      <c r="J42" s="21">
        <f t="shared" si="0"/>
        <v>0</v>
      </c>
    </row>
    <row r="43" spans="1:10" ht="15">
      <c r="A43" s="53"/>
      <c r="B43" s="54"/>
      <c r="C43" s="54"/>
      <c r="D43" s="55"/>
      <c r="E43" s="5" t="s">
        <v>48</v>
      </c>
      <c r="F43" s="247">
        <v>0</v>
      </c>
      <c r="G43" s="247">
        <v>0</v>
      </c>
      <c r="H43" s="248">
        <v>0</v>
      </c>
      <c r="I43" s="249"/>
      <c r="J43" s="21">
        <f t="shared" si="0"/>
        <v>0</v>
      </c>
    </row>
    <row r="44" spans="1:10" ht="15">
      <c r="A44" s="53"/>
      <c r="B44" s="54"/>
      <c r="C44" s="54"/>
      <c r="D44" s="55"/>
      <c r="E44" s="6" t="s">
        <v>49</v>
      </c>
      <c r="F44" s="247">
        <v>0</v>
      </c>
      <c r="G44" s="247">
        <v>0</v>
      </c>
      <c r="H44" s="248">
        <v>0</v>
      </c>
      <c r="I44" s="249"/>
      <c r="J44" s="21">
        <f t="shared" si="0"/>
        <v>0</v>
      </c>
    </row>
    <row r="45" spans="1:11" ht="15">
      <c r="A45" s="53"/>
      <c r="B45" s="54"/>
      <c r="C45" s="54"/>
      <c r="D45" s="55"/>
      <c r="E45" s="59" t="s">
        <v>107</v>
      </c>
      <c r="F45" s="60"/>
      <c r="G45" s="60"/>
      <c r="H45" s="60"/>
      <c r="I45" s="61"/>
      <c r="J45" s="23">
        <f>SUM(J38:J44)/60</f>
        <v>0</v>
      </c>
      <c r="K45" s="19"/>
    </row>
    <row r="46" spans="1:11" ht="15">
      <c r="A46" s="56"/>
      <c r="B46" s="57"/>
      <c r="C46" s="57"/>
      <c r="D46" s="58"/>
      <c r="E46" s="59" t="s">
        <v>105</v>
      </c>
      <c r="F46" s="60"/>
      <c r="G46" s="60"/>
      <c r="H46" s="60"/>
      <c r="I46" s="61"/>
      <c r="J46" s="24">
        <f>MIN(J45/30,1)</f>
        <v>0</v>
      </c>
      <c r="K46" s="19"/>
    </row>
    <row r="47" spans="1:10" ht="14.45" customHeight="1">
      <c r="A47" s="102" t="s">
        <v>41</v>
      </c>
      <c r="B47" s="103"/>
      <c r="C47" s="103"/>
      <c r="D47" s="103"/>
      <c r="E47" s="250"/>
      <c r="F47" s="104" t="s">
        <v>52</v>
      </c>
      <c r="G47" s="104"/>
      <c r="H47" s="104"/>
      <c r="I47" s="104"/>
      <c r="J47" s="105"/>
    </row>
    <row r="48" spans="1:10" ht="14.45" customHeight="1">
      <c r="A48" s="102"/>
      <c r="B48" s="103"/>
      <c r="C48" s="103"/>
      <c r="D48" s="103"/>
      <c r="E48" s="251"/>
      <c r="F48" s="98" t="s">
        <v>53</v>
      </c>
      <c r="G48" s="98"/>
      <c r="H48" s="98"/>
      <c r="I48" s="98"/>
      <c r="J48" s="99"/>
    </row>
    <row r="49" spans="1:10" ht="14.45" customHeight="1">
      <c r="A49" s="102"/>
      <c r="B49" s="103"/>
      <c r="C49" s="103"/>
      <c r="D49" s="103"/>
      <c r="E49" s="251"/>
      <c r="F49" s="98" t="s">
        <v>54</v>
      </c>
      <c r="G49" s="98"/>
      <c r="H49" s="98"/>
      <c r="I49" s="98"/>
      <c r="J49" s="99"/>
    </row>
    <row r="50" spans="1:10" ht="14.45" customHeight="1">
      <c r="A50" s="102"/>
      <c r="B50" s="103"/>
      <c r="C50" s="103"/>
      <c r="D50" s="103"/>
      <c r="E50" s="251"/>
      <c r="F50" s="106" t="s">
        <v>55</v>
      </c>
      <c r="G50" s="106"/>
      <c r="H50" s="106"/>
      <c r="I50" s="106"/>
      <c r="J50" s="107"/>
    </row>
    <row r="51" spans="1:10" ht="15">
      <c r="A51" s="102"/>
      <c r="B51" s="103"/>
      <c r="C51" s="103"/>
      <c r="D51" s="103"/>
      <c r="E51" s="251"/>
      <c r="F51" s="98" t="s">
        <v>56</v>
      </c>
      <c r="G51" s="98"/>
      <c r="H51" s="98"/>
      <c r="I51" s="98"/>
      <c r="J51" s="99"/>
    </row>
    <row r="52" spans="1:10" ht="14.45" customHeight="1">
      <c r="A52" s="102"/>
      <c r="B52" s="103"/>
      <c r="C52" s="103"/>
      <c r="D52" s="103"/>
      <c r="E52" s="251"/>
      <c r="F52" s="98" t="s">
        <v>57</v>
      </c>
      <c r="G52" s="98"/>
      <c r="H52" s="98"/>
      <c r="I52" s="98"/>
      <c r="J52" s="99"/>
    </row>
    <row r="53" spans="1:10" ht="15">
      <c r="A53" s="102"/>
      <c r="B53" s="103"/>
      <c r="C53" s="103"/>
      <c r="D53" s="103"/>
      <c r="E53" s="252"/>
      <c r="F53" s="108" t="s">
        <v>58</v>
      </c>
      <c r="G53" s="108"/>
      <c r="H53" s="108"/>
      <c r="I53" s="108"/>
      <c r="J53" s="109"/>
    </row>
    <row r="54" spans="1:10" ht="26.1" customHeight="1">
      <c r="A54" s="90" t="s">
        <v>98</v>
      </c>
      <c r="B54" s="91"/>
      <c r="C54" s="91"/>
      <c r="D54" s="91"/>
      <c r="E54" s="253"/>
      <c r="F54" s="94" t="s">
        <v>59</v>
      </c>
      <c r="G54" s="94"/>
      <c r="H54" s="94"/>
      <c r="I54" s="94"/>
      <c r="J54" s="95"/>
    </row>
    <row r="55" spans="1:10" ht="15">
      <c r="A55" s="90"/>
      <c r="B55" s="91"/>
      <c r="C55" s="91"/>
      <c r="D55" s="91"/>
      <c r="E55" s="254"/>
      <c r="F55" s="96" t="s">
        <v>60</v>
      </c>
      <c r="G55" s="96"/>
      <c r="H55" s="96"/>
      <c r="I55" s="96"/>
      <c r="J55" s="97"/>
    </row>
    <row r="56" spans="1:10" ht="17.1" customHeight="1">
      <c r="A56" s="90"/>
      <c r="B56" s="91"/>
      <c r="C56" s="91"/>
      <c r="D56" s="91"/>
      <c r="E56" s="254"/>
      <c r="F56" s="7"/>
      <c r="G56" s="232"/>
      <c r="H56" s="232"/>
      <c r="I56" s="232"/>
      <c r="J56" s="234"/>
    </row>
    <row r="57" spans="1:10" ht="24.95" customHeight="1">
      <c r="A57" s="90"/>
      <c r="B57" s="91"/>
      <c r="C57" s="91"/>
      <c r="D57" s="91"/>
      <c r="E57" s="254"/>
      <c r="F57" s="7"/>
      <c r="G57" s="100" t="s">
        <v>61</v>
      </c>
      <c r="H57" s="100"/>
      <c r="I57" s="100"/>
      <c r="J57" s="101"/>
    </row>
    <row r="58" spans="1:10" ht="63.75" customHeight="1">
      <c r="A58" s="90"/>
      <c r="B58" s="91"/>
      <c r="C58" s="91"/>
      <c r="D58" s="91"/>
      <c r="E58" s="253"/>
      <c r="F58" s="98" t="s">
        <v>62</v>
      </c>
      <c r="G58" s="98"/>
      <c r="H58" s="98"/>
      <c r="I58" s="98"/>
      <c r="J58" s="99"/>
    </row>
    <row r="59" spans="1:10" ht="49.5" customHeight="1">
      <c r="A59" s="90"/>
      <c r="B59" s="91"/>
      <c r="C59" s="91"/>
      <c r="D59" s="91"/>
      <c r="E59" s="254"/>
      <c r="F59" s="98" t="s">
        <v>63</v>
      </c>
      <c r="G59" s="98"/>
      <c r="H59" s="98"/>
      <c r="I59" s="98"/>
      <c r="J59" s="99"/>
    </row>
    <row r="60" spans="1:10" ht="15">
      <c r="A60" s="90"/>
      <c r="B60" s="91"/>
      <c r="C60" s="91"/>
      <c r="D60" s="91"/>
      <c r="E60" s="254"/>
      <c r="F60" s="7"/>
      <c r="G60" s="232"/>
      <c r="H60" s="232"/>
      <c r="I60" s="232"/>
      <c r="J60" s="234"/>
    </row>
    <row r="61" spans="1:10" ht="15.75" thickBot="1">
      <c r="A61" s="92"/>
      <c r="B61" s="93"/>
      <c r="C61" s="93"/>
      <c r="D61" s="93"/>
      <c r="E61" s="255"/>
      <c r="F61" s="12"/>
      <c r="G61" s="88" t="s">
        <v>64</v>
      </c>
      <c r="H61" s="88"/>
      <c r="I61" s="88"/>
      <c r="J61" s="89"/>
    </row>
    <row r="62" ht="16.5" thickBot="1" thickTop="1"/>
    <row r="63" spans="1:10" ht="17.1" customHeight="1" thickBot="1" thickTop="1">
      <c r="A63" s="35" t="s">
        <v>65</v>
      </c>
      <c r="B63" s="36"/>
      <c r="C63" s="36"/>
      <c r="D63" s="36"/>
      <c r="E63" s="36"/>
      <c r="F63" s="36"/>
      <c r="G63" s="36"/>
      <c r="H63" s="36"/>
      <c r="I63" s="36"/>
      <c r="J63" s="37"/>
    </row>
    <row r="64" spans="1:10" ht="30" customHeight="1" thickTop="1">
      <c r="A64" s="62" t="s">
        <v>100</v>
      </c>
      <c r="B64" s="63"/>
      <c r="C64" s="63"/>
      <c r="D64" s="63"/>
      <c r="E64" s="64"/>
      <c r="F64" s="211"/>
      <c r="G64" s="211"/>
      <c r="H64" s="211"/>
      <c r="I64" s="211"/>
      <c r="J64" s="217"/>
    </row>
    <row r="65" spans="1:10" ht="27.6" customHeight="1">
      <c r="A65" s="65" t="s">
        <v>67</v>
      </c>
      <c r="B65" s="66"/>
      <c r="C65" s="66"/>
      <c r="D65" s="66"/>
      <c r="E65" s="67"/>
      <c r="F65" s="235"/>
      <c r="G65" s="235"/>
      <c r="H65" s="235"/>
      <c r="I65" s="235"/>
      <c r="J65" s="236"/>
    </row>
    <row r="66" spans="1:10" ht="18.95" customHeight="1">
      <c r="A66" s="29" t="s">
        <v>66</v>
      </c>
      <c r="B66" s="30"/>
      <c r="C66" s="30"/>
      <c r="D66" s="30"/>
      <c r="E66" s="31"/>
      <c r="F66" s="235"/>
      <c r="G66" s="235"/>
      <c r="H66" s="235"/>
      <c r="I66" s="235"/>
      <c r="J66" s="236"/>
    </row>
    <row r="67" spans="1:10" ht="32.25" customHeight="1" thickBot="1">
      <c r="A67" s="32" t="s">
        <v>99</v>
      </c>
      <c r="B67" s="33"/>
      <c r="C67" s="33"/>
      <c r="D67" s="33"/>
      <c r="E67" s="34"/>
      <c r="F67" s="237"/>
      <c r="G67" s="237"/>
      <c r="H67" s="237"/>
      <c r="I67" s="237"/>
      <c r="J67" s="256"/>
    </row>
    <row r="68" ht="15.75" thickTop="1"/>
    <row r="69" ht="15.75" thickBot="1"/>
    <row r="70" spans="1:10" ht="28.5" customHeight="1" thickBot="1" thickTop="1">
      <c r="A70" s="35" t="s">
        <v>72</v>
      </c>
      <c r="B70" s="36"/>
      <c r="C70" s="36"/>
      <c r="D70" s="36"/>
      <c r="E70" s="36"/>
      <c r="F70" s="36"/>
      <c r="G70" s="36"/>
      <c r="H70" s="36"/>
      <c r="I70" s="36"/>
      <c r="J70" s="37"/>
    </row>
    <row r="71" spans="1:10" ht="29.1" customHeight="1" thickTop="1">
      <c r="A71" s="15" t="s">
        <v>68</v>
      </c>
      <c r="B71" s="257"/>
      <c r="C71" s="258"/>
      <c r="D71" s="258"/>
      <c r="E71" s="258"/>
      <c r="F71" s="259"/>
      <c r="G71" s="148" t="s">
        <v>70</v>
      </c>
      <c r="H71" s="148"/>
      <c r="I71" s="241"/>
      <c r="J71" s="242"/>
    </row>
    <row r="72" spans="1:10" ht="28.5" customHeight="1">
      <c r="A72" s="13" t="s">
        <v>68</v>
      </c>
      <c r="B72" s="208"/>
      <c r="C72" s="209"/>
      <c r="D72" s="209"/>
      <c r="E72" s="209"/>
      <c r="F72" s="260"/>
      <c r="G72" s="149" t="s">
        <v>70</v>
      </c>
      <c r="H72" s="149"/>
      <c r="I72" s="261"/>
      <c r="J72" s="262"/>
    </row>
    <row r="73" spans="1:10" ht="28.5" customHeight="1">
      <c r="A73" s="13" t="s">
        <v>68</v>
      </c>
      <c r="B73" s="208"/>
      <c r="C73" s="209"/>
      <c r="D73" s="209"/>
      <c r="E73" s="209"/>
      <c r="F73" s="260"/>
      <c r="G73" s="149" t="s">
        <v>70</v>
      </c>
      <c r="H73" s="149"/>
      <c r="I73" s="261"/>
      <c r="J73" s="262"/>
    </row>
    <row r="74" spans="1:10" ht="28.5" customHeight="1" thickBot="1">
      <c r="A74" s="14" t="s">
        <v>69</v>
      </c>
      <c r="B74" s="153"/>
      <c r="C74" s="154"/>
      <c r="D74" s="154"/>
      <c r="E74" s="154"/>
      <c r="F74" s="155"/>
      <c r="G74" s="150" t="s">
        <v>70</v>
      </c>
      <c r="H74" s="150"/>
      <c r="I74" s="151">
        <f>SUM(I71:J73)</f>
        <v>0</v>
      </c>
      <c r="J74" s="152"/>
    </row>
    <row r="75" ht="16.5" thickBot="1" thickTop="1"/>
    <row r="76" spans="1:10" ht="17.25" customHeight="1" thickBot="1" thickTop="1">
      <c r="A76" s="35" t="s">
        <v>71</v>
      </c>
      <c r="B76" s="36"/>
      <c r="C76" s="36"/>
      <c r="D76" s="36"/>
      <c r="E76" s="36"/>
      <c r="F76" s="36"/>
      <c r="G76" s="36"/>
      <c r="H76" s="36"/>
      <c r="I76" s="36"/>
      <c r="J76" s="37"/>
    </row>
    <row r="77" spans="1:10" ht="15.75" thickTop="1">
      <c r="A77" s="263"/>
      <c r="B77" s="264"/>
      <c r="C77" s="264"/>
      <c r="D77" s="264"/>
      <c r="E77" s="264"/>
      <c r="F77" s="264"/>
      <c r="G77" s="264"/>
      <c r="H77" s="264"/>
      <c r="I77" s="264"/>
      <c r="J77" s="265"/>
    </row>
    <row r="78" spans="1:10" ht="15">
      <c r="A78" s="266"/>
      <c r="B78" s="267"/>
      <c r="C78" s="267"/>
      <c r="D78" s="267"/>
      <c r="E78" s="267"/>
      <c r="F78" s="267"/>
      <c r="G78" s="267"/>
      <c r="H78" s="267"/>
      <c r="I78" s="267"/>
      <c r="J78" s="268"/>
    </row>
    <row r="79" spans="1:10" ht="15">
      <c r="A79" s="266"/>
      <c r="B79" s="267"/>
      <c r="C79" s="267"/>
      <c r="D79" s="267"/>
      <c r="E79" s="267"/>
      <c r="F79" s="267"/>
      <c r="G79" s="267"/>
      <c r="H79" s="267"/>
      <c r="I79" s="267"/>
      <c r="J79" s="268"/>
    </row>
    <row r="80" spans="1:10" ht="15">
      <c r="A80" s="266"/>
      <c r="B80" s="267"/>
      <c r="C80" s="267"/>
      <c r="D80" s="267"/>
      <c r="E80" s="267"/>
      <c r="F80" s="267"/>
      <c r="G80" s="267"/>
      <c r="H80" s="267"/>
      <c r="I80" s="267"/>
      <c r="J80" s="268"/>
    </row>
    <row r="81" spans="1:10" ht="15">
      <c r="A81" s="266"/>
      <c r="B81" s="267"/>
      <c r="C81" s="267"/>
      <c r="D81" s="267"/>
      <c r="E81" s="267"/>
      <c r="F81" s="267"/>
      <c r="G81" s="267"/>
      <c r="H81" s="267"/>
      <c r="I81" s="267"/>
      <c r="J81" s="268"/>
    </row>
    <row r="82" spans="1:10" ht="15">
      <c r="A82" s="266"/>
      <c r="B82" s="267"/>
      <c r="C82" s="267"/>
      <c r="D82" s="267"/>
      <c r="E82" s="267"/>
      <c r="F82" s="267"/>
      <c r="G82" s="267"/>
      <c r="H82" s="267"/>
      <c r="I82" s="267"/>
      <c r="J82" s="268"/>
    </row>
    <row r="83" spans="1:10" ht="15.75" thickBot="1">
      <c r="A83" s="269"/>
      <c r="B83" s="270"/>
      <c r="C83" s="270"/>
      <c r="D83" s="270"/>
      <c r="E83" s="270"/>
      <c r="F83" s="270"/>
      <c r="G83" s="270"/>
      <c r="H83" s="270"/>
      <c r="I83" s="270"/>
      <c r="J83" s="271"/>
    </row>
    <row r="84" ht="16.5" thickBot="1" thickTop="1"/>
    <row r="85" spans="1:10" ht="17.25" customHeight="1" thickBot="1" thickTop="1">
      <c r="A85" s="35" t="s">
        <v>73</v>
      </c>
      <c r="B85" s="36"/>
      <c r="C85" s="36"/>
      <c r="D85" s="36"/>
      <c r="E85" s="36"/>
      <c r="F85" s="36"/>
      <c r="G85" s="36"/>
      <c r="H85" s="36"/>
      <c r="I85" s="36"/>
      <c r="J85" s="37"/>
    </row>
    <row r="86" spans="1:10" ht="15.75" thickTop="1">
      <c r="A86" s="263"/>
      <c r="B86" s="264"/>
      <c r="C86" s="264"/>
      <c r="D86" s="264"/>
      <c r="E86" s="264"/>
      <c r="F86" s="264"/>
      <c r="G86" s="264"/>
      <c r="H86" s="264"/>
      <c r="I86" s="264"/>
      <c r="J86" s="265"/>
    </row>
    <row r="87" spans="1:10" ht="15">
      <c r="A87" s="266"/>
      <c r="B87" s="267"/>
      <c r="C87" s="267"/>
      <c r="D87" s="267"/>
      <c r="E87" s="267"/>
      <c r="F87" s="267"/>
      <c r="G87" s="267"/>
      <c r="H87" s="267"/>
      <c r="I87" s="267"/>
      <c r="J87" s="268"/>
    </row>
    <row r="88" spans="1:10" ht="15">
      <c r="A88" s="266"/>
      <c r="B88" s="267"/>
      <c r="C88" s="267"/>
      <c r="D88" s="267"/>
      <c r="E88" s="267"/>
      <c r="F88" s="267"/>
      <c r="G88" s="267"/>
      <c r="H88" s="267"/>
      <c r="I88" s="267"/>
      <c r="J88" s="268"/>
    </row>
    <row r="89" spans="1:10" ht="15">
      <c r="A89" s="266"/>
      <c r="B89" s="267"/>
      <c r="C89" s="267"/>
      <c r="D89" s="267"/>
      <c r="E89" s="267"/>
      <c r="F89" s="267"/>
      <c r="G89" s="267"/>
      <c r="H89" s="267"/>
      <c r="I89" s="267"/>
      <c r="J89" s="268"/>
    </row>
    <row r="90" spans="1:10" ht="15">
      <c r="A90" s="266"/>
      <c r="B90" s="267"/>
      <c r="C90" s="267"/>
      <c r="D90" s="267"/>
      <c r="E90" s="267"/>
      <c r="F90" s="267"/>
      <c r="G90" s="267"/>
      <c r="H90" s="267"/>
      <c r="I90" s="267"/>
      <c r="J90" s="268"/>
    </row>
    <row r="91" spans="1:10" ht="15">
      <c r="A91" s="266"/>
      <c r="B91" s="267"/>
      <c r="C91" s="267"/>
      <c r="D91" s="267"/>
      <c r="E91" s="267"/>
      <c r="F91" s="267"/>
      <c r="G91" s="267"/>
      <c r="H91" s="267"/>
      <c r="I91" s="267"/>
      <c r="J91" s="268"/>
    </row>
    <row r="92" spans="1:10" ht="15">
      <c r="A92" s="266"/>
      <c r="B92" s="267"/>
      <c r="C92" s="267"/>
      <c r="D92" s="267"/>
      <c r="E92" s="267"/>
      <c r="F92" s="267"/>
      <c r="G92" s="267"/>
      <c r="H92" s="267"/>
      <c r="I92" s="267"/>
      <c r="J92" s="268"/>
    </row>
    <row r="93" spans="1:10" ht="15.75" thickBot="1">
      <c r="A93" s="269"/>
      <c r="B93" s="270"/>
      <c r="C93" s="270"/>
      <c r="D93" s="270"/>
      <c r="E93" s="270"/>
      <c r="F93" s="270"/>
      <c r="G93" s="270"/>
      <c r="H93" s="270"/>
      <c r="I93" s="270"/>
      <c r="J93" s="271"/>
    </row>
    <row r="94" spans="1:10" ht="16.5" thickBot="1" thickTop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21" thickBot="1" thickTop="1">
      <c r="A95" s="159" t="s">
        <v>74</v>
      </c>
      <c r="B95" s="160"/>
      <c r="C95" s="160"/>
      <c r="D95" s="160"/>
      <c r="E95" s="160"/>
      <c r="F95" s="160"/>
      <c r="G95" s="160"/>
      <c r="H95" s="160"/>
      <c r="I95" s="160"/>
      <c r="J95" s="161"/>
    </row>
    <row r="96" spans="1:10" ht="44.25" customHeight="1" thickTop="1">
      <c r="A96" s="156" t="s">
        <v>75</v>
      </c>
      <c r="B96" s="157"/>
      <c r="C96" s="157"/>
      <c r="D96" s="157"/>
      <c r="E96" s="157"/>
      <c r="F96" s="157"/>
      <c r="G96" s="157"/>
      <c r="H96" s="157"/>
      <c r="I96" s="157"/>
      <c r="J96" s="158"/>
    </row>
    <row r="97" spans="1:10" ht="15">
      <c r="A97" s="272"/>
      <c r="B97" s="273"/>
      <c r="C97" s="273"/>
      <c r="D97" s="273"/>
      <c r="E97" s="273"/>
      <c r="F97" s="273"/>
      <c r="G97" s="273"/>
      <c r="H97" s="273"/>
      <c r="I97" s="273"/>
      <c r="J97" s="274"/>
    </row>
    <row r="98" spans="1:10" ht="15">
      <c r="A98" s="266"/>
      <c r="B98" s="267"/>
      <c r="C98" s="267"/>
      <c r="D98" s="267"/>
      <c r="E98" s="267"/>
      <c r="F98" s="267"/>
      <c r="G98" s="267"/>
      <c r="H98" s="267"/>
      <c r="I98" s="267"/>
      <c r="J98" s="268"/>
    </row>
    <row r="99" spans="1:10" ht="15">
      <c r="A99" s="266"/>
      <c r="B99" s="267"/>
      <c r="C99" s="267"/>
      <c r="D99" s="267"/>
      <c r="E99" s="267"/>
      <c r="F99" s="267"/>
      <c r="G99" s="267"/>
      <c r="H99" s="267"/>
      <c r="I99" s="267"/>
      <c r="J99" s="268"/>
    </row>
    <row r="100" spans="1:10" ht="15">
      <c r="A100" s="266"/>
      <c r="B100" s="267"/>
      <c r="C100" s="267"/>
      <c r="D100" s="267"/>
      <c r="E100" s="267"/>
      <c r="F100" s="267"/>
      <c r="G100" s="267"/>
      <c r="H100" s="267"/>
      <c r="I100" s="267"/>
      <c r="J100" s="268"/>
    </row>
    <row r="101" spans="1:10" ht="15">
      <c r="A101" s="266"/>
      <c r="B101" s="267"/>
      <c r="C101" s="267"/>
      <c r="D101" s="267"/>
      <c r="E101" s="267"/>
      <c r="F101" s="267"/>
      <c r="G101" s="267"/>
      <c r="H101" s="267"/>
      <c r="I101" s="267"/>
      <c r="J101" s="268"/>
    </row>
    <row r="102" spans="1:10" ht="15">
      <c r="A102" s="266"/>
      <c r="B102" s="267"/>
      <c r="C102" s="267"/>
      <c r="D102" s="267"/>
      <c r="E102" s="267"/>
      <c r="F102" s="267"/>
      <c r="G102" s="267"/>
      <c r="H102" s="267"/>
      <c r="I102" s="267"/>
      <c r="J102" s="268"/>
    </row>
    <row r="103" spans="1:10" ht="15">
      <c r="A103" s="266"/>
      <c r="B103" s="267"/>
      <c r="C103" s="267"/>
      <c r="D103" s="267"/>
      <c r="E103" s="267"/>
      <c r="F103" s="267"/>
      <c r="G103" s="267"/>
      <c r="H103" s="267"/>
      <c r="I103" s="267"/>
      <c r="J103" s="268"/>
    </row>
    <row r="104" spans="1:10" ht="15">
      <c r="A104" s="266"/>
      <c r="B104" s="267"/>
      <c r="C104" s="267"/>
      <c r="D104" s="267"/>
      <c r="E104" s="267"/>
      <c r="F104" s="267"/>
      <c r="G104" s="267"/>
      <c r="H104" s="267"/>
      <c r="I104" s="267"/>
      <c r="J104" s="268"/>
    </row>
    <row r="105" spans="1:10" ht="15">
      <c r="A105" s="266"/>
      <c r="B105" s="267"/>
      <c r="C105" s="267"/>
      <c r="D105" s="267"/>
      <c r="E105" s="267"/>
      <c r="F105" s="267"/>
      <c r="G105" s="267"/>
      <c r="H105" s="267"/>
      <c r="I105" s="267"/>
      <c r="J105" s="268"/>
    </row>
    <row r="106" spans="1:10" ht="15">
      <c r="A106" s="266"/>
      <c r="B106" s="267"/>
      <c r="C106" s="267"/>
      <c r="D106" s="267"/>
      <c r="E106" s="267"/>
      <c r="F106" s="267"/>
      <c r="G106" s="267"/>
      <c r="H106" s="267"/>
      <c r="I106" s="267"/>
      <c r="J106" s="268"/>
    </row>
    <row r="107" spans="1:10" ht="15">
      <c r="A107" s="266"/>
      <c r="B107" s="267"/>
      <c r="C107" s="267"/>
      <c r="D107" s="267"/>
      <c r="E107" s="267"/>
      <c r="F107" s="267"/>
      <c r="G107" s="267"/>
      <c r="H107" s="267"/>
      <c r="I107" s="267"/>
      <c r="J107" s="268"/>
    </row>
    <row r="108" spans="1:10" ht="15">
      <c r="A108" s="266"/>
      <c r="B108" s="267"/>
      <c r="C108" s="267"/>
      <c r="D108" s="267"/>
      <c r="E108" s="267"/>
      <c r="F108" s="267"/>
      <c r="G108" s="267"/>
      <c r="H108" s="267"/>
      <c r="I108" s="267"/>
      <c r="J108" s="268"/>
    </row>
    <row r="109" spans="1:10" ht="15">
      <c r="A109" s="266"/>
      <c r="B109" s="267"/>
      <c r="C109" s="267"/>
      <c r="D109" s="267"/>
      <c r="E109" s="267"/>
      <c r="F109" s="267"/>
      <c r="G109" s="267"/>
      <c r="H109" s="267"/>
      <c r="I109" s="267"/>
      <c r="J109" s="268"/>
    </row>
    <row r="110" spans="1:10" ht="15">
      <c r="A110" s="266"/>
      <c r="B110" s="267"/>
      <c r="C110" s="267"/>
      <c r="D110" s="267"/>
      <c r="E110" s="267"/>
      <c r="F110" s="267"/>
      <c r="G110" s="267"/>
      <c r="H110" s="267"/>
      <c r="I110" s="267"/>
      <c r="J110" s="268"/>
    </row>
    <row r="111" spans="1:10" ht="15">
      <c r="A111" s="266"/>
      <c r="B111" s="267"/>
      <c r="C111" s="267"/>
      <c r="D111" s="267"/>
      <c r="E111" s="267"/>
      <c r="F111" s="267"/>
      <c r="G111" s="267"/>
      <c r="H111" s="267"/>
      <c r="I111" s="267"/>
      <c r="J111" s="268"/>
    </row>
    <row r="112" spans="1:10" ht="15">
      <c r="A112" s="266"/>
      <c r="B112" s="267"/>
      <c r="C112" s="267"/>
      <c r="D112" s="267"/>
      <c r="E112" s="267"/>
      <c r="F112" s="267"/>
      <c r="G112" s="267"/>
      <c r="H112" s="267"/>
      <c r="I112" s="267"/>
      <c r="J112" s="268"/>
    </row>
    <row r="113" spans="1:10" ht="15.75" thickBot="1">
      <c r="A113" s="269"/>
      <c r="B113" s="270"/>
      <c r="C113" s="270"/>
      <c r="D113" s="270"/>
      <c r="E113" s="270"/>
      <c r="F113" s="270"/>
      <c r="G113" s="270"/>
      <c r="H113" s="270"/>
      <c r="I113" s="270"/>
      <c r="J113" s="271"/>
    </row>
    <row r="114" spans="1:10" ht="21" thickBot="1" thickTop="1">
      <c r="A114" s="159" t="s">
        <v>76</v>
      </c>
      <c r="B114" s="160"/>
      <c r="C114" s="160"/>
      <c r="D114" s="160"/>
      <c r="E114" s="160"/>
      <c r="F114" s="160"/>
      <c r="G114" s="160"/>
      <c r="H114" s="160"/>
      <c r="I114" s="160"/>
      <c r="J114" s="161"/>
    </row>
    <row r="115" spans="1:10" ht="78" customHeight="1" thickBot="1" thickTop="1">
      <c r="A115" s="162" t="s">
        <v>109</v>
      </c>
      <c r="B115" s="163"/>
      <c r="C115" s="163"/>
      <c r="D115" s="163"/>
      <c r="E115" s="163"/>
      <c r="F115" s="163"/>
      <c r="G115" s="163"/>
      <c r="H115" s="163"/>
      <c r="I115" s="163"/>
      <c r="J115" s="164"/>
    </row>
    <row r="116" ht="15.75" thickTop="1">
      <c r="A116" s="10"/>
    </row>
    <row r="117" spans="1:10" ht="30" customHeight="1">
      <c r="A117" s="165" t="s">
        <v>104</v>
      </c>
      <c r="B117" s="165"/>
      <c r="C117" s="165"/>
      <c r="D117" s="165"/>
      <c r="E117" s="165"/>
      <c r="F117" s="165"/>
      <c r="G117" s="165"/>
      <c r="H117" s="165"/>
      <c r="I117" s="165"/>
      <c r="J117" s="165"/>
    </row>
    <row r="118" spans="2:6" ht="15">
      <c r="B118" s="7"/>
      <c r="C118" s="7"/>
      <c r="D118" s="7"/>
      <c r="E118" s="7"/>
      <c r="F118" s="7"/>
    </row>
    <row r="119" spans="1:10" ht="30.75" customHeight="1">
      <c r="A119" s="68" t="s">
        <v>77</v>
      </c>
      <c r="B119" s="69"/>
      <c r="C119" s="69"/>
      <c r="D119" s="69"/>
      <c r="E119" s="69"/>
      <c r="F119" s="69"/>
      <c r="G119" s="69"/>
      <c r="H119" s="69"/>
      <c r="I119" s="69"/>
      <c r="J119" s="70"/>
    </row>
    <row r="120" spans="1:11" ht="30" customHeight="1">
      <c r="A120" s="79" t="s">
        <v>102</v>
      </c>
      <c r="B120" s="80"/>
      <c r="C120" s="80"/>
      <c r="D120" s="80"/>
      <c r="E120" s="80" t="s">
        <v>103</v>
      </c>
      <c r="F120" s="80"/>
      <c r="G120" s="81" t="s">
        <v>111</v>
      </c>
      <c r="H120" s="81"/>
      <c r="I120" s="82" t="s">
        <v>101</v>
      </c>
      <c r="J120" s="82"/>
      <c r="K120" s="19"/>
    </row>
    <row r="121" spans="1:10" ht="15">
      <c r="A121" s="275"/>
      <c r="B121" s="235"/>
      <c r="C121" s="235"/>
      <c r="D121" s="235"/>
      <c r="E121" s="276"/>
      <c r="F121" s="276"/>
      <c r="G121" s="27">
        <f>FLOOR(E121*0.7,1)</f>
        <v>0</v>
      </c>
      <c r="H121" s="27"/>
      <c r="I121" s="277"/>
      <c r="J121" s="278"/>
    </row>
    <row r="122" spans="1:11" ht="15">
      <c r="A122" s="275"/>
      <c r="B122" s="235"/>
      <c r="C122" s="235"/>
      <c r="D122" s="235"/>
      <c r="E122" s="276"/>
      <c r="F122" s="276"/>
      <c r="G122" s="27">
        <f aca="true" t="shared" si="1" ref="G122">E122*0.7</f>
        <v>0</v>
      </c>
      <c r="H122" s="27"/>
      <c r="I122" s="279"/>
      <c r="J122" s="279"/>
      <c r="K122" s="19"/>
    </row>
    <row r="123" spans="1:11" ht="15">
      <c r="A123" s="275"/>
      <c r="B123" s="235"/>
      <c r="C123" s="235"/>
      <c r="D123" s="235"/>
      <c r="E123" s="276"/>
      <c r="F123" s="276"/>
      <c r="G123" s="27">
        <f aca="true" t="shared" si="2" ref="G123:G170">E123*0.7</f>
        <v>0</v>
      </c>
      <c r="H123" s="27"/>
      <c r="I123" s="279"/>
      <c r="J123" s="279"/>
      <c r="K123" s="19"/>
    </row>
    <row r="124" spans="1:11" ht="15">
      <c r="A124" s="275"/>
      <c r="B124" s="235"/>
      <c r="C124" s="235"/>
      <c r="D124" s="235"/>
      <c r="E124" s="276"/>
      <c r="F124" s="276"/>
      <c r="G124" s="27">
        <f t="shared" si="2"/>
        <v>0</v>
      </c>
      <c r="H124" s="27"/>
      <c r="I124" s="279"/>
      <c r="J124" s="279"/>
      <c r="K124" s="19"/>
    </row>
    <row r="125" spans="1:11" ht="15">
      <c r="A125" s="275"/>
      <c r="B125" s="235"/>
      <c r="C125" s="235"/>
      <c r="D125" s="235"/>
      <c r="E125" s="276"/>
      <c r="F125" s="276"/>
      <c r="G125" s="27">
        <f t="shared" si="2"/>
        <v>0</v>
      </c>
      <c r="H125" s="27"/>
      <c r="I125" s="279"/>
      <c r="J125" s="279"/>
      <c r="K125" s="19"/>
    </row>
    <row r="126" spans="1:11" ht="15">
      <c r="A126" s="275"/>
      <c r="B126" s="235"/>
      <c r="C126" s="235"/>
      <c r="D126" s="235"/>
      <c r="E126" s="276"/>
      <c r="F126" s="276"/>
      <c r="G126" s="27">
        <f t="shared" si="2"/>
        <v>0</v>
      </c>
      <c r="H126" s="27"/>
      <c r="I126" s="279"/>
      <c r="J126" s="279"/>
      <c r="K126" s="19"/>
    </row>
    <row r="127" spans="1:11" ht="15">
      <c r="A127" s="275"/>
      <c r="B127" s="235"/>
      <c r="C127" s="235"/>
      <c r="D127" s="235"/>
      <c r="E127" s="276"/>
      <c r="F127" s="276"/>
      <c r="G127" s="27">
        <f t="shared" si="2"/>
        <v>0</v>
      </c>
      <c r="H127" s="27"/>
      <c r="I127" s="279"/>
      <c r="J127" s="279"/>
      <c r="K127" s="19"/>
    </row>
    <row r="128" spans="1:11" ht="15">
      <c r="A128" s="275"/>
      <c r="B128" s="235"/>
      <c r="C128" s="235"/>
      <c r="D128" s="235"/>
      <c r="E128" s="276"/>
      <c r="F128" s="276"/>
      <c r="G128" s="27">
        <f t="shared" si="2"/>
        <v>0</v>
      </c>
      <c r="H128" s="27"/>
      <c r="I128" s="279"/>
      <c r="J128" s="279"/>
      <c r="K128" s="19"/>
    </row>
    <row r="129" spans="1:11" ht="15">
      <c r="A129" s="275"/>
      <c r="B129" s="235"/>
      <c r="C129" s="235"/>
      <c r="D129" s="235"/>
      <c r="E129" s="276"/>
      <c r="F129" s="276"/>
      <c r="G129" s="27">
        <f t="shared" si="2"/>
        <v>0</v>
      </c>
      <c r="H129" s="27"/>
      <c r="I129" s="279"/>
      <c r="J129" s="279"/>
      <c r="K129" s="19"/>
    </row>
    <row r="130" spans="1:11" ht="15">
      <c r="A130" s="275"/>
      <c r="B130" s="235"/>
      <c r="C130" s="235"/>
      <c r="D130" s="235"/>
      <c r="E130" s="276"/>
      <c r="F130" s="276"/>
      <c r="G130" s="27">
        <f t="shared" si="2"/>
        <v>0</v>
      </c>
      <c r="H130" s="27"/>
      <c r="I130" s="279"/>
      <c r="J130" s="279"/>
      <c r="K130" s="19"/>
    </row>
    <row r="131" spans="1:11" ht="15">
      <c r="A131" s="275"/>
      <c r="B131" s="235"/>
      <c r="C131" s="235"/>
      <c r="D131" s="235"/>
      <c r="E131" s="276"/>
      <c r="F131" s="276"/>
      <c r="G131" s="27">
        <f t="shared" si="2"/>
        <v>0</v>
      </c>
      <c r="H131" s="27"/>
      <c r="I131" s="279"/>
      <c r="J131" s="279"/>
      <c r="K131" s="19"/>
    </row>
    <row r="132" spans="1:11" ht="15">
      <c r="A132" s="275"/>
      <c r="B132" s="235"/>
      <c r="C132" s="235"/>
      <c r="D132" s="235"/>
      <c r="E132" s="276"/>
      <c r="F132" s="276"/>
      <c r="G132" s="27">
        <f t="shared" si="2"/>
        <v>0</v>
      </c>
      <c r="H132" s="27"/>
      <c r="I132" s="279"/>
      <c r="J132" s="279"/>
      <c r="K132" s="19"/>
    </row>
    <row r="133" spans="1:11" ht="15">
      <c r="A133" s="275"/>
      <c r="B133" s="235"/>
      <c r="C133" s="235"/>
      <c r="D133" s="235"/>
      <c r="E133" s="276"/>
      <c r="F133" s="276"/>
      <c r="G133" s="27">
        <f t="shared" si="2"/>
        <v>0</v>
      </c>
      <c r="H133" s="27"/>
      <c r="I133" s="279"/>
      <c r="J133" s="279"/>
      <c r="K133" s="19"/>
    </row>
    <row r="134" spans="1:11" ht="15">
      <c r="A134" s="275"/>
      <c r="B134" s="235"/>
      <c r="C134" s="235"/>
      <c r="D134" s="235"/>
      <c r="E134" s="276"/>
      <c r="F134" s="276"/>
      <c r="G134" s="27">
        <f t="shared" si="2"/>
        <v>0</v>
      </c>
      <c r="H134" s="27"/>
      <c r="I134" s="279"/>
      <c r="J134" s="279"/>
      <c r="K134" s="19"/>
    </row>
    <row r="135" spans="1:11" ht="15">
      <c r="A135" s="275"/>
      <c r="B135" s="235"/>
      <c r="C135" s="235"/>
      <c r="D135" s="235"/>
      <c r="E135" s="276"/>
      <c r="F135" s="276"/>
      <c r="G135" s="27">
        <f t="shared" si="2"/>
        <v>0</v>
      </c>
      <c r="H135" s="27"/>
      <c r="I135" s="279"/>
      <c r="J135" s="279"/>
      <c r="K135" s="19"/>
    </row>
    <row r="136" spans="1:11" ht="15">
      <c r="A136" s="275"/>
      <c r="B136" s="235"/>
      <c r="C136" s="235"/>
      <c r="D136" s="235"/>
      <c r="E136" s="276"/>
      <c r="F136" s="276"/>
      <c r="G136" s="27">
        <f t="shared" si="2"/>
        <v>0</v>
      </c>
      <c r="H136" s="27"/>
      <c r="I136" s="279"/>
      <c r="J136" s="279"/>
      <c r="K136" s="19"/>
    </row>
    <row r="137" spans="1:11" ht="15">
      <c r="A137" s="275"/>
      <c r="B137" s="235"/>
      <c r="C137" s="235"/>
      <c r="D137" s="235"/>
      <c r="E137" s="276"/>
      <c r="F137" s="276"/>
      <c r="G137" s="27">
        <f t="shared" si="2"/>
        <v>0</v>
      </c>
      <c r="H137" s="27"/>
      <c r="I137" s="279"/>
      <c r="J137" s="279"/>
      <c r="K137" s="19"/>
    </row>
    <row r="138" spans="1:11" ht="15">
      <c r="A138" s="275"/>
      <c r="B138" s="235"/>
      <c r="C138" s="235"/>
      <c r="D138" s="235"/>
      <c r="E138" s="276"/>
      <c r="F138" s="276"/>
      <c r="G138" s="27">
        <f t="shared" si="2"/>
        <v>0</v>
      </c>
      <c r="H138" s="27"/>
      <c r="I138" s="279"/>
      <c r="J138" s="279"/>
      <c r="K138" s="19"/>
    </row>
    <row r="139" spans="1:11" ht="15">
      <c r="A139" s="275"/>
      <c r="B139" s="235"/>
      <c r="C139" s="235"/>
      <c r="D139" s="235"/>
      <c r="E139" s="276"/>
      <c r="F139" s="276"/>
      <c r="G139" s="27">
        <f t="shared" si="2"/>
        <v>0</v>
      </c>
      <c r="H139" s="27"/>
      <c r="I139" s="279"/>
      <c r="J139" s="279"/>
      <c r="K139" s="19"/>
    </row>
    <row r="140" spans="1:11" ht="15">
      <c r="A140" s="275"/>
      <c r="B140" s="235"/>
      <c r="C140" s="235"/>
      <c r="D140" s="235"/>
      <c r="E140" s="276"/>
      <c r="F140" s="276"/>
      <c r="G140" s="27">
        <f t="shared" si="2"/>
        <v>0</v>
      </c>
      <c r="H140" s="27"/>
      <c r="I140" s="279"/>
      <c r="J140" s="279"/>
      <c r="K140" s="19"/>
    </row>
    <row r="141" spans="1:11" ht="15">
      <c r="A141" s="275"/>
      <c r="B141" s="235"/>
      <c r="C141" s="235"/>
      <c r="D141" s="235"/>
      <c r="E141" s="276"/>
      <c r="F141" s="276"/>
      <c r="G141" s="27">
        <f t="shared" si="2"/>
        <v>0</v>
      </c>
      <c r="H141" s="27"/>
      <c r="I141" s="279"/>
      <c r="J141" s="279"/>
      <c r="K141" s="19"/>
    </row>
    <row r="142" spans="1:11" ht="15">
      <c r="A142" s="275"/>
      <c r="B142" s="235"/>
      <c r="C142" s="235"/>
      <c r="D142" s="235"/>
      <c r="E142" s="276"/>
      <c r="F142" s="276"/>
      <c r="G142" s="27">
        <f t="shared" si="2"/>
        <v>0</v>
      </c>
      <c r="H142" s="27"/>
      <c r="I142" s="279"/>
      <c r="J142" s="279"/>
      <c r="K142" s="19"/>
    </row>
    <row r="143" spans="1:11" ht="15">
      <c r="A143" s="275"/>
      <c r="B143" s="235"/>
      <c r="C143" s="235"/>
      <c r="D143" s="235"/>
      <c r="E143" s="276"/>
      <c r="F143" s="276"/>
      <c r="G143" s="27">
        <f aca="true" t="shared" si="3" ref="G143:G157">E143*0.7</f>
        <v>0</v>
      </c>
      <c r="H143" s="27"/>
      <c r="I143" s="279"/>
      <c r="J143" s="279"/>
      <c r="K143" s="19"/>
    </row>
    <row r="144" spans="1:11" ht="15">
      <c r="A144" s="275"/>
      <c r="B144" s="235"/>
      <c r="C144" s="235"/>
      <c r="D144" s="235"/>
      <c r="E144" s="276"/>
      <c r="F144" s="276"/>
      <c r="G144" s="27">
        <f t="shared" si="3"/>
        <v>0</v>
      </c>
      <c r="H144" s="27"/>
      <c r="I144" s="279"/>
      <c r="J144" s="279"/>
      <c r="K144" s="19"/>
    </row>
    <row r="145" spans="1:11" ht="15">
      <c r="A145" s="275"/>
      <c r="B145" s="235"/>
      <c r="C145" s="235"/>
      <c r="D145" s="235"/>
      <c r="E145" s="276"/>
      <c r="F145" s="276"/>
      <c r="G145" s="27">
        <f t="shared" si="3"/>
        <v>0</v>
      </c>
      <c r="H145" s="27"/>
      <c r="I145" s="279"/>
      <c r="J145" s="279"/>
      <c r="K145" s="19"/>
    </row>
    <row r="146" spans="1:11" ht="15">
      <c r="A146" s="275"/>
      <c r="B146" s="235"/>
      <c r="C146" s="235"/>
      <c r="D146" s="235"/>
      <c r="E146" s="276"/>
      <c r="F146" s="276"/>
      <c r="G146" s="27">
        <f t="shared" si="3"/>
        <v>0</v>
      </c>
      <c r="H146" s="27"/>
      <c r="I146" s="279"/>
      <c r="J146" s="279"/>
      <c r="K146" s="19"/>
    </row>
    <row r="147" spans="1:11" ht="15">
      <c r="A147" s="275"/>
      <c r="B147" s="235"/>
      <c r="C147" s="235"/>
      <c r="D147" s="235"/>
      <c r="E147" s="276"/>
      <c r="F147" s="276"/>
      <c r="G147" s="27">
        <f t="shared" si="3"/>
        <v>0</v>
      </c>
      <c r="H147" s="27"/>
      <c r="I147" s="279"/>
      <c r="J147" s="279"/>
      <c r="K147" s="19"/>
    </row>
    <row r="148" spans="1:11" ht="15">
      <c r="A148" s="275"/>
      <c r="B148" s="235"/>
      <c r="C148" s="235"/>
      <c r="D148" s="235"/>
      <c r="E148" s="276"/>
      <c r="F148" s="276"/>
      <c r="G148" s="27">
        <f t="shared" si="3"/>
        <v>0</v>
      </c>
      <c r="H148" s="27"/>
      <c r="I148" s="279"/>
      <c r="J148" s="279"/>
      <c r="K148" s="19"/>
    </row>
    <row r="149" spans="1:11" ht="15">
      <c r="A149" s="275"/>
      <c r="B149" s="235"/>
      <c r="C149" s="235"/>
      <c r="D149" s="235"/>
      <c r="E149" s="276"/>
      <c r="F149" s="276"/>
      <c r="G149" s="27">
        <f t="shared" si="3"/>
        <v>0</v>
      </c>
      <c r="H149" s="27"/>
      <c r="I149" s="279"/>
      <c r="J149" s="279"/>
      <c r="K149" s="19"/>
    </row>
    <row r="150" spans="1:11" ht="15">
      <c r="A150" s="275"/>
      <c r="B150" s="235"/>
      <c r="C150" s="235"/>
      <c r="D150" s="235"/>
      <c r="E150" s="276"/>
      <c r="F150" s="276"/>
      <c r="G150" s="27">
        <f t="shared" si="3"/>
        <v>0</v>
      </c>
      <c r="H150" s="27"/>
      <c r="I150" s="279"/>
      <c r="J150" s="279"/>
      <c r="K150" s="19"/>
    </row>
    <row r="151" spans="1:11" ht="15">
      <c r="A151" s="275"/>
      <c r="B151" s="235"/>
      <c r="C151" s="235"/>
      <c r="D151" s="235"/>
      <c r="E151" s="276"/>
      <c r="F151" s="276"/>
      <c r="G151" s="27">
        <f t="shared" si="3"/>
        <v>0</v>
      </c>
      <c r="H151" s="27"/>
      <c r="I151" s="279"/>
      <c r="J151" s="279"/>
      <c r="K151" s="19"/>
    </row>
    <row r="152" spans="1:11" ht="15">
      <c r="A152" s="275"/>
      <c r="B152" s="235"/>
      <c r="C152" s="235"/>
      <c r="D152" s="235"/>
      <c r="E152" s="276"/>
      <c r="F152" s="276"/>
      <c r="G152" s="27">
        <f t="shared" si="3"/>
        <v>0</v>
      </c>
      <c r="H152" s="27"/>
      <c r="I152" s="279"/>
      <c r="J152" s="279"/>
      <c r="K152" s="19"/>
    </row>
    <row r="153" spans="1:11" ht="15">
      <c r="A153" s="275"/>
      <c r="B153" s="235"/>
      <c r="C153" s="235"/>
      <c r="D153" s="235"/>
      <c r="E153" s="276"/>
      <c r="F153" s="276"/>
      <c r="G153" s="27">
        <f t="shared" si="3"/>
        <v>0</v>
      </c>
      <c r="H153" s="27"/>
      <c r="I153" s="279"/>
      <c r="J153" s="279"/>
      <c r="K153" s="19"/>
    </row>
    <row r="154" spans="1:11" ht="15">
      <c r="A154" s="275"/>
      <c r="B154" s="235"/>
      <c r="C154" s="235"/>
      <c r="D154" s="235"/>
      <c r="E154" s="276"/>
      <c r="F154" s="276"/>
      <c r="G154" s="27">
        <f t="shared" si="3"/>
        <v>0</v>
      </c>
      <c r="H154" s="27"/>
      <c r="I154" s="279"/>
      <c r="J154" s="279"/>
      <c r="K154" s="19"/>
    </row>
    <row r="155" spans="1:11" ht="15">
      <c r="A155" s="275"/>
      <c r="B155" s="235"/>
      <c r="C155" s="235"/>
      <c r="D155" s="235"/>
      <c r="E155" s="276"/>
      <c r="F155" s="276"/>
      <c r="G155" s="27">
        <f t="shared" si="3"/>
        <v>0</v>
      </c>
      <c r="H155" s="27"/>
      <c r="I155" s="279"/>
      <c r="J155" s="279"/>
      <c r="K155" s="19"/>
    </row>
    <row r="156" spans="1:11" ht="15">
      <c r="A156" s="275"/>
      <c r="B156" s="235"/>
      <c r="C156" s="235"/>
      <c r="D156" s="235"/>
      <c r="E156" s="276"/>
      <c r="F156" s="276"/>
      <c r="G156" s="27">
        <f t="shared" si="3"/>
        <v>0</v>
      </c>
      <c r="H156" s="27"/>
      <c r="I156" s="279"/>
      <c r="J156" s="279"/>
      <c r="K156" s="19"/>
    </row>
    <row r="157" spans="1:11" ht="15">
      <c r="A157" s="275"/>
      <c r="B157" s="235"/>
      <c r="C157" s="235"/>
      <c r="D157" s="235"/>
      <c r="E157" s="276"/>
      <c r="F157" s="276"/>
      <c r="G157" s="27">
        <f t="shared" si="3"/>
        <v>0</v>
      </c>
      <c r="H157" s="27"/>
      <c r="I157" s="279"/>
      <c r="J157" s="279"/>
      <c r="K157" s="19"/>
    </row>
    <row r="158" spans="1:11" ht="15">
      <c r="A158" s="275"/>
      <c r="B158" s="235"/>
      <c r="C158" s="235"/>
      <c r="D158" s="235"/>
      <c r="E158" s="276"/>
      <c r="F158" s="276"/>
      <c r="G158" s="27">
        <f t="shared" si="2"/>
        <v>0</v>
      </c>
      <c r="H158" s="27"/>
      <c r="I158" s="279"/>
      <c r="J158" s="279"/>
      <c r="K158" s="19"/>
    </row>
    <row r="159" spans="1:11" ht="15">
      <c r="A159" s="275"/>
      <c r="B159" s="235"/>
      <c r="C159" s="235"/>
      <c r="D159" s="235"/>
      <c r="E159" s="276"/>
      <c r="F159" s="276"/>
      <c r="G159" s="27">
        <f t="shared" si="2"/>
        <v>0</v>
      </c>
      <c r="H159" s="27"/>
      <c r="I159" s="279"/>
      <c r="J159" s="279"/>
      <c r="K159" s="19"/>
    </row>
    <row r="160" spans="1:11" ht="15">
      <c r="A160" s="275"/>
      <c r="B160" s="235"/>
      <c r="C160" s="235"/>
      <c r="D160" s="235"/>
      <c r="E160" s="276"/>
      <c r="F160" s="276"/>
      <c r="G160" s="27">
        <f t="shared" si="2"/>
        <v>0</v>
      </c>
      <c r="H160" s="27"/>
      <c r="I160" s="279"/>
      <c r="J160" s="279"/>
      <c r="K160" s="19"/>
    </row>
    <row r="161" spans="1:11" ht="15">
      <c r="A161" s="275"/>
      <c r="B161" s="235"/>
      <c r="C161" s="235"/>
      <c r="D161" s="235"/>
      <c r="E161" s="276"/>
      <c r="F161" s="276"/>
      <c r="G161" s="27">
        <f t="shared" si="2"/>
        <v>0</v>
      </c>
      <c r="H161" s="27"/>
      <c r="I161" s="279"/>
      <c r="J161" s="279"/>
      <c r="K161" s="19"/>
    </row>
    <row r="162" spans="1:10" ht="15">
      <c r="A162" s="275"/>
      <c r="B162" s="235"/>
      <c r="C162" s="235"/>
      <c r="D162" s="235"/>
      <c r="E162" s="276"/>
      <c r="F162" s="276"/>
      <c r="G162" s="27">
        <f t="shared" si="2"/>
        <v>0</v>
      </c>
      <c r="H162" s="27"/>
      <c r="I162" s="277"/>
      <c r="J162" s="278"/>
    </row>
    <row r="163" spans="1:11" ht="15">
      <c r="A163" s="275"/>
      <c r="B163" s="235"/>
      <c r="C163" s="235"/>
      <c r="D163" s="235"/>
      <c r="E163" s="276"/>
      <c r="F163" s="276"/>
      <c r="G163" s="27">
        <f t="shared" si="2"/>
        <v>0</v>
      </c>
      <c r="H163" s="27"/>
      <c r="I163" s="279"/>
      <c r="J163" s="279"/>
      <c r="K163" s="19"/>
    </row>
    <row r="164" spans="1:11" ht="15">
      <c r="A164" s="275"/>
      <c r="B164" s="235"/>
      <c r="C164" s="235"/>
      <c r="D164" s="235"/>
      <c r="E164" s="276"/>
      <c r="F164" s="276"/>
      <c r="G164" s="27">
        <f t="shared" si="2"/>
        <v>0</v>
      </c>
      <c r="H164" s="27"/>
      <c r="I164" s="279"/>
      <c r="J164" s="279"/>
      <c r="K164" s="19"/>
    </row>
    <row r="165" spans="1:11" ht="15">
      <c r="A165" s="275"/>
      <c r="B165" s="235"/>
      <c r="C165" s="235"/>
      <c r="D165" s="235"/>
      <c r="E165" s="276"/>
      <c r="F165" s="276"/>
      <c r="G165" s="27">
        <f t="shared" si="2"/>
        <v>0</v>
      </c>
      <c r="H165" s="27"/>
      <c r="I165" s="279"/>
      <c r="J165" s="279"/>
      <c r="K165" s="19"/>
    </row>
    <row r="166" spans="1:10" ht="15">
      <c r="A166" s="275"/>
      <c r="B166" s="235"/>
      <c r="C166" s="235"/>
      <c r="D166" s="235"/>
      <c r="E166" s="276"/>
      <c r="F166" s="276"/>
      <c r="G166" s="27">
        <f t="shared" si="2"/>
        <v>0</v>
      </c>
      <c r="H166" s="27"/>
      <c r="I166" s="277"/>
      <c r="J166" s="278"/>
    </row>
    <row r="167" spans="1:10" ht="15">
      <c r="A167" s="275"/>
      <c r="B167" s="235"/>
      <c r="C167" s="235"/>
      <c r="D167" s="235"/>
      <c r="E167" s="276"/>
      <c r="F167" s="276"/>
      <c r="G167" s="27">
        <f t="shared" si="2"/>
        <v>0</v>
      </c>
      <c r="H167" s="27"/>
      <c r="I167" s="277"/>
      <c r="J167" s="278"/>
    </row>
    <row r="168" spans="1:10" ht="15">
      <c r="A168" s="275"/>
      <c r="B168" s="235"/>
      <c r="C168" s="235"/>
      <c r="D168" s="235"/>
      <c r="E168" s="276"/>
      <c r="F168" s="276"/>
      <c r="G168" s="27">
        <f t="shared" si="2"/>
        <v>0</v>
      </c>
      <c r="H168" s="27"/>
      <c r="I168" s="277"/>
      <c r="J168" s="278"/>
    </row>
    <row r="169" spans="1:11" ht="15">
      <c r="A169" s="275"/>
      <c r="B169" s="235"/>
      <c r="C169" s="235"/>
      <c r="D169" s="235"/>
      <c r="E169" s="276"/>
      <c r="F169" s="276"/>
      <c r="G169" s="27">
        <f t="shared" si="2"/>
        <v>0</v>
      </c>
      <c r="H169" s="27"/>
      <c r="I169" s="279"/>
      <c r="J169" s="279"/>
      <c r="K169" s="19"/>
    </row>
    <row r="170" spans="1:10" ht="15">
      <c r="A170" s="275"/>
      <c r="B170" s="235"/>
      <c r="C170" s="235"/>
      <c r="D170" s="235"/>
      <c r="E170" s="276"/>
      <c r="F170" s="276"/>
      <c r="G170" s="27">
        <f t="shared" si="2"/>
        <v>0</v>
      </c>
      <c r="H170" s="27"/>
      <c r="I170" s="277"/>
      <c r="J170" s="278"/>
    </row>
    <row r="171" spans="1:10" ht="30.75" customHeight="1">
      <c r="A171" s="68" t="s">
        <v>78</v>
      </c>
      <c r="B171" s="69"/>
      <c r="C171" s="69"/>
      <c r="D171" s="69"/>
      <c r="E171" s="69"/>
      <c r="F171" s="69"/>
      <c r="G171" s="69"/>
      <c r="H171" s="69"/>
      <c r="I171" s="69"/>
      <c r="J171" s="70"/>
    </row>
    <row r="172" spans="1:11" ht="31.5" customHeight="1">
      <c r="A172" s="79" t="s">
        <v>102</v>
      </c>
      <c r="B172" s="80"/>
      <c r="C172" s="80"/>
      <c r="D172" s="80"/>
      <c r="E172" s="80" t="s">
        <v>103</v>
      </c>
      <c r="F172" s="80"/>
      <c r="G172" s="81" t="s">
        <v>111</v>
      </c>
      <c r="H172" s="81"/>
      <c r="I172" s="82" t="s">
        <v>101</v>
      </c>
      <c r="J172" s="82"/>
      <c r="K172" s="19"/>
    </row>
    <row r="173" spans="1:10" ht="15">
      <c r="A173" s="275"/>
      <c r="B173" s="235"/>
      <c r="C173" s="235"/>
      <c r="D173" s="235"/>
      <c r="E173" s="276"/>
      <c r="F173" s="276"/>
      <c r="G173" s="27">
        <f>FLOOR(E173*0.7,1)</f>
        <v>0</v>
      </c>
      <c r="H173" s="27"/>
      <c r="I173" s="277"/>
      <c r="J173" s="278"/>
    </row>
    <row r="174" spans="1:10" ht="15">
      <c r="A174" s="275"/>
      <c r="B174" s="235"/>
      <c r="C174" s="235"/>
      <c r="D174" s="235"/>
      <c r="E174" s="276"/>
      <c r="F174" s="276"/>
      <c r="G174" s="27">
        <f aca="true" t="shared" si="4" ref="G174:G185">FLOOR(E174*0.7,1)</f>
        <v>0</v>
      </c>
      <c r="H174" s="27"/>
      <c r="I174" s="277"/>
      <c r="J174" s="278"/>
    </row>
    <row r="175" spans="1:10" ht="15">
      <c r="A175" s="275"/>
      <c r="B175" s="235"/>
      <c r="C175" s="235"/>
      <c r="D175" s="235"/>
      <c r="E175" s="276"/>
      <c r="F175" s="276"/>
      <c r="G175" s="27">
        <f aca="true" t="shared" si="5" ref="G175:G179">FLOOR(E175*0.7,1)</f>
        <v>0</v>
      </c>
      <c r="H175" s="27"/>
      <c r="I175" s="277"/>
      <c r="J175" s="278"/>
    </row>
    <row r="176" spans="1:10" ht="15">
      <c r="A176" s="275"/>
      <c r="B176" s="235"/>
      <c r="C176" s="235"/>
      <c r="D176" s="235"/>
      <c r="E176" s="276"/>
      <c r="F176" s="276"/>
      <c r="G176" s="27">
        <f t="shared" si="5"/>
        <v>0</v>
      </c>
      <c r="H176" s="27"/>
      <c r="I176" s="277"/>
      <c r="J176" s="278"/>
    </row>
    <row r="177" spans="1:10" ht="15">
      <c r="A177" s="275"/>
      <c r="B177" s="235"/>
      <c r="C177" s="235"/>
      <c r="D177" s="235"/>
      <c r="E177" s="276"/>
      <c r="F177" s="276"/>
      <c r="G177" s="27">
        <f t="shared" si="5"/>
        <v>0</v>
      </c>
      <c r="H177" s="27"/>
      <c r="I177" s="277"/>
      <c r="J177" s="278"/>
    </row>
    <row r="178" spans="1:10" ht="15">
      <c r="A178" s="275"/>
      <c r="B178" s="235"/>
      <c r="C178" s="235"/>
      <c r="D178" s="235"/>
      <c r="E178" s="276"/>
      <c r="F178" s="276"/>
      <c r="G178" s="27">
        <f t="shared" si="5"/>
        <v>0</v>
      </c>
      <c r="H178" s="27"/>
      <c r="I178" s="277"/>
      <c r="J178" s="278"/>
    </row>
    <row r="179" spans="1:10" ht="15">
      <c r="A179" s="275"/>
      <c r="B179" s="235"/>
      <c r="C179" s="235"/>
      <c r="D179" s="235"/>
      <c r="E179" s="276"/>
      <c r="F179" s="276"/>
      <c r="G179" s="27">
        <f t="shared" si="5"/>
        <v>0</v>
      </c>
      <c r="H179" s="27"/>
      <c r="I179" s="277"/>
      <c r="J179" s="278"/>
    </row>
    <row r="180" spans="1:11" ht="15">
      <c r="A180" s="275"/>
      <c r="B180" s="235"/>
      <c r="C180" s="235"/>
      <c r="D180" s="235"/>
      <c r="E180" s="276"/>
      <c r="F180" s="276"/>
      <c r="G180" s="27">
        <f t="shared" si="4"/>
        <v>0</v>
      </c>
      <c r="H180" s="27"/>
      <c r="I180" s="279"/>
      <c r="J180" s="279"/>
      <c r="K180" s="19"/>
    </row>
    <row r="181" spans="1:11" ht="15">
      <c r="A181" s="275"/>
      <c r="B181" s="235"/>
      <c r="C181" s="235"/>
      <c r="D181" s="235"/>
      <c r="E181" s="276"/>
      <c r="F181" s="276"/>
      <c r="G181" s="27">
        <f t="shared" si="4"/>
        <v>0</v>
      </c>
      <c r="H181" s="27"/>
      <c r="I181" s="279"/>
      <c r="J181" s="279"/>
      <c r="K181" s="19"/>
    </row>
    <row r="182" spans="1:11" ht="15">
      <c r="A182" s="275"/>
      <c r="B182" s="235"/>
      <c r="C182" s="235"/>
      <c r="D182" s="235"/>
      <c r="E182" s="276"/>
      <c r="F182" s="276"/>
      <c r="G182" s="27">
        <f t="shared" si="4"/>
        <v>0</v>
      </c>
      <c r="H182" s="27"/>
      <c r="I182" s="279"/>
      <c r="J182" s="279"/>
      <c r="K182" s="19"/>
    </row>
    <row r="183" spans="1:11" ht="15">
      <c r="A183" s="275"/>
      <c r="B183" s="235"/>
      <c r="C183" s="235"/>
      <c r="D183" s="235"/>
      <c r="E183" s="276"/>
      <c r="F183" s="276"/>
      <c r="G183" s="27">
        <f t="shared" si="4"/>
        <v>0</v>
      </c>
      <c r="H183" s="27"/>
      <c r="I183" s="279"/>
      <c r="J183" s="279"/>
      <c r="K183" s="19"/>
    </row>
    <row r="184" spans="1:11" ht="15">
      <c r="A184" s="275"/>
      <c r="B184" s="235"/>
      <c r="C184" s="235"/>
      <c r="D184" s="235"/>
      <c r="E184" s="276"/>
      <c r="F184" s="276"/>
      <c r="G184" s="27">
        <f t="shared" si="4"/>
        <v>0</v>
      </c>
      <c r="H184" s="27"/>
      <c r="I184" s="277"/>
      <c r="J184" s="278"/>
      <c r="K184" s="19"/>
    </row>
    <row r="185" spans="1:11" ht="15">
      <c r="A185" s="275"/>
      <c r="B185" s="235"/>
      <c r="C185" s="235"/>
      <c r="D185" s="235"/>
      <c r="E185" s="276"/>
      <c r="F185" s="276"/>
      <c r="G185" s="27">
        <f t="shared" si="4"/>
        <v>0</v>
      </c>
      <c r="H185" s="27"/>
      <c r="I185" s="279"/>
      <c r="J185" s="279"/>
      <c r="K185" s="19"/>
    </row>
    <row r="186" spans="1:11" ht="50.25" customHeight="1">
      <c r="A186" s="38" t="s">
        <v>110</v>
      </c>
      <c r="B186" s="39"/>
      <c r="C186" s="39"/>
      <c r="D186" s="39"/>
      <c r="E186" s="40">
        <f>SUM(E121:F170)+SUM(E173:F185)</f>
        <v>0</v>
      </c>
      <c r="F186" s="40"/>
      <c r="G186" s="40">
        <f>MIN(250000*J46,SUM(G121:H170)+SUM(G173:H185))</f>
        <v>0</v>
      </c>
      <c r="H186" s="40"/>
      <c r="I186" s="74">
        <f>SUM(I121:J170)+SUM(I173:J185)</f>
        <v>0</v>
      </c>
      <c r="J186" s="75"/>
      <c r="K186" s="19"/>
    </row>
    <row r="187" spans="1:11" ht="15.75" customHeight="1">
      <c r="A187" s="83" t="s">
        <v>114</v>
      </c>
      <c r="B187" s="84"/>
      <c r="C187" s="84"/>
      <c r="D187" s="84"/>
      <c r="E187" s="84"/>
      <c r="F187" s="84"/>
      <c r="G187" s="84"/>
      <c r="H187" s="85"/>
      <c r="I187" s="86">
        <f>_xlfn.IFERROR(I186/E186,0)</f>
        <v>0</v>
      </c>
      <c r="J187" s="87"/>
      <c r="K187" s="19"/>
    </row>
    <row r="188" spans="1:11" ht="21.95" customHeight="1">
      <c r="A188" s="76" t="s">
        <v>115</v>
      </c>
      <c r="B188" s="77"/>
      <c r="C188" s="77"/>
      <c r="D188" s="77"/>
      <c r="E188" s="77"/>
      <c r="F188" s="77"/>
      <c r="G188" s="77"/>
      <c r="H188" s="77"/>
      <c r="I188" s="77"/>
      <c r="J188" s="78"/>
      <c r="K188" s="19"/>
    </row>
    <row r="189" spans="1:11" ht="18.6" customHeight="1">
      <c r="A189" s="45" t="s">
        <v>120</v>
      </c>
      <c r="B189" s="46"/>
      <c r="C189" s="46"/>
      <c r="D189" s="47"/>
      <c r="E189" s="43" t="s">
        <v>108</v>
      </c>
      <c r="F189" s="47"/>
      <c r="G189" s="41" t="s">
        <v>106</v>
      </c>
      <c r="H189" s="42"/>
      <c r="I189" s="43" t="s">
        <v>101</v>
      </c>
      <c r="J189" s="44"/>
      <c r="K189" s="19"/>
    </row>
    <row r="190" spans="1:11" ht="18.6" customHeight="1">
      <c r="A190" s="280"/>
      <c r="B190" s="222"/>
      <c r="C190" s="222"/>
      <c r="D190" s="224"/>
      <c r="E190" s="281"/>
      <c r="F190" s="282"/>
      <c r="G190" s="25">
        <f>FLOOR(E190*0.7,1)</f>
        <v>0</v>
      </c>
      <c r="H190" s="26"/>
      <c r="I190" s="277"/>
      <c r="J190" s="278"/>
      <c r="K190" s="19"/>
    </row>
    <row r="191" spans="1:11" ht="18.6" customHeight="1">
      <c r="A191" s="280"/>
      <c r="B191" s="222"/>
      <c r="C191" s="222"/>
      <c r="D191" s="224"/>
      <c r="E191" s="281"/>
      <c r="F191" s="282"/>
      <c r="G191" s="25">
        <f>FLOOR(E191*0.7,1)</f>
        <v>0</v>
      </c>
      <c r="H191" s="26"/>
      <c r="I191" s="277"/>
      <c r="J191" s="278"/>
      <c r="K191" s="19"/>
    </row>
    <row r="192" spans="1:11" ht="15">
      <c r="A192" s="280"/>
      <c r="B192" s="222"/>
      <c r="C192" s="222"/>
      <c r="D192" s="224"/>
      <c r="E192" s="281"/>
      <c r="F192" s="282"/>
      <c r="G192" s="25">
        <f>FLOOR(E192*0.7,1)</f>
        <v>0</v>
      </c>
      <c r="H192" s="26"/>
      <c r="I192" s="277"/>
      <c r="J192" s="278"/>
      <c r="K192" s="19"/>
    </row>
    <row r="193" spans="1:11" ht="45" customHeight="1">
      <c r="A193" s="83" t="s">
        <v>112</v>
      </c>
      <c r="B193" s="84"/>
      <c r="C193" s="84"/>
      <c r="D193" s="85"/>
      <c r="E193" s="71">
        <f>SUM(E190:F192)</f>
        <v>0</v>
      </c>
      <c r="F193" s="73"/>
      <c r="G193" s="71">
        <f>MIN(250000*J46,SUM(G190:H192))</f>
        <v>0</v>
      </c>
      <c r="H193" s="73"/>
      <c r="I193" s="71">
        <f>SUM(I190:J192)</f>
        <v>0</v>
      </c>
      <c r="J193" s="72"/>
      <c r="K193" s="19"/>
    </row>
    <row r="194" spans="1:11" ht="20.25" customHeight="1">
      <c r="A194" s="83" t="s">
        <v>114</v>
      </c>
      <c r="B194" s="84"/>
      <c r="C194" s="84"/>
      <c r="D194" s="84"/>
      <c r="E194" s="84"/>
      <c r="F194" s="84"/>
      <c r="G194" s="84"/>
      <c r="H194" s="85"/>
      <c r="I194" s="181">
        <f>_xlfn.IFERROR(I193/E193,0)</f>
        <v>0</v>
      </c>
      <c r="J194" s="182"/>
      <c r="K194" s="19"/>
    </row>
    <row r="195" spans="1:11" ht="22.5" customHeight="1">
      <c r="A195" s="198" t="s">
        <v>113</v>
      </c>
      <c r="B195" s="199"/>
      <c r="C195" s="199"/>
      <c r="D195" s="199"/>
      <c r="E195" s="199"/>
      <c r="F195" s="199"/>
      <c r="G195" s="199"/>
      <c r="H195" s="200"/>
      <c r="I195" s="201">
        <f>I186+I193</f>
        <v>0</v>
      </c>
      <c r="J195" s="202"/>
      <c r="K195" s="19"/>
    </row>
    <row r="196" spans="1:10" ht="21" customHeight="1" thickBot="1">
      <c r="A196" s="195" t="s">
        <v>114</v>
      </c>
      <c r="B196" s="196"/>
      <c r="C196" s="196"/>
      <c r="D196" s="196"/>
      <c r="E196" s="196"/>
      <c r="F196" s="196"/>
      <c r="G196" s="196"/>
      <c r="H196" s="197"/>
      <c r="I196" s="193">
        <f>_xlfn.IFERROR(I195/(E186+E193),0)</f>
        <v>0</v>
      </c>
      <c r="J196" s="194"/>
    </row>
    <row r="197" spans="1:10" ht="30.6" customHeight="1" thickTop="1">
      <c r="A197" s="28" t="s">
        <v>119</v>
      </c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2" ht="21.6" customHeight="1">
      <c r="A198" s="170" t="s">
        <v>79</v>
      </c>
      <c r="B198" s="170"/>
    </row>
    <row r="199" spans="1:10" ht="36.75" customHeight="1" thickBot="1">
      <c r="A199" s="183" t="s">
        <v>80</v>
      </c>
      <c r="B199" s="183"/>
      <c r="C199" s="183"/>
      <c r="D199" s="183"/>
      <c r="E199" s="183"/>
      <c r="F199" s="183"/>
      <c r="G199" s="183"/>
      <c r="H199" s="183"/>
      <c r="I199" s="183"/>
      <c r="J199" s="183"/>
    </row>
    <row r="200" spans="1:10" ht="30" customHeight="1" thickTop="1">
      <c r="A200" s="191" t="s">
        <v>81</v>
      </c>
      <c r="B200" s="192"/>
      <c r="C200" s="188" t="s">
        <v>87</v>
      </c>
      <c r="D200" s="189"/>
      <c r="E200" s="189"/>
      <c r="F200" s="189"/>
      <c r="G200" s="189"/>
      <c r="H200" s="190"/>
      <c r="I200" s="283"/>
      <c r="J200" s="284"/>
    </row>
    <row r="201" spans="1:10" ht="48" customHeight="1">
      <c r="A201" s="177" t="s">
        <v>82</v>
      </c>
      <c r="B201" s="178"/>
      <c r="C201" s="171" t="s">
        <v>116</v>
      </c>
      <c r="D201" s="172"/>
      <c r="E201" s="172"/>
      <c r="F201" s="172"/>
      <c r="G201" s="172"/>
      <c r="H201" s="173"/>
      <c r="I201" s="261"/>
      <c r="J201" s="262"/>
    </row>
    <row r="202" spans="1:10" ht="52.5" customHeight="1">
      <c r="A202" s="177" t="s">
        <v>83</v>
      </c>
      <c r="B202" s="178"/>
      <c r="C202" s="171" t="s">
        <v>88</v>
      </c>
      <c r="D202" s="172"/>
      <c r="E202" s="172"/>
      <c r="F202" s="172"/>
      <c r="G202" s="172"/>
      <c r="H202" s="173"/>
      <c r="I202" s="261"/>
      <c r="J202" s="262"/>
    </row>
    <row r="203" spans="1:10" ht="34.5" customHeight="1">
      <c r="A203" s="177" t="s">
        <v>84</v>
      </c>
      <c r="B203" s="178"/>
      <c r="C203" s="171" t="s">
        <v>89</v>
      </c>
      <c r="D203" s="172"/>
      <c r="E203" s="172"/>
      <c r="F203" s="172"/>
      <c r="G203" s="172"/>
      <c r="H203" s="173"/>
      <c r="I203" s="261"/>
      <c r="J203" s="262"/>
    </row>
    <row r="204" spans="1:10" ht="17.25" customHeight="1">
      <c r="A204" s="177" t="s">
        <v>85</v>
      </c>
      <c r="B204" s="178"/>
      <c r="C204" s="171" t="s">
        <v>90</v>
      </c>
      <c r="D204" s="172"/>
      <c r="E204" s="172"/>
      <c r="F204" s="172"/>
      <c r="G204" s="172"/>
      <c r="H204" s="173"/>
      <c r="I204" s="261"/>
      <c r="J204" s="262"/>
    </row>
    <row r="205" spans="1:10" ht="35.25" customHeight="1" thickBot="1">
      <c r="A205" s="179" t="s">
        <v>86</v>
      </c>
      <c r="B205" s="180"/>
      <c r="C205" s="174" t="s">
        <v>91</v>
      </c>
      <c r="D205" s="175"/>
      <c r="E205" s="175"/>
      <c r="F205" s="175"/>
      <c r="G205" s="175"/>
      <c r="H205" s="176"/>
      <c r="I205" s="229"/>
      <c r="J205" s="230"/>
    </row>
    <row r="206" ht="14.45" customHeight="1" thickTop="1"/>
    <row r="207" ht="14.45" customHeight="1">
      <c r="A207" s="11" t="s">
        <v>92</v>
      </c>
    </row>
    <row r="208" ht="14.45" customHeight="1"/>
    <row r="209" spans="1:10" ht="14.45" customHeight="1">
      <c r="A209" s="169" t="s">
        <v>93</v>
      </c>
      <c r="B209" s="169"/>
      <c r="C209" s="169"/>
      <c r="D209" s="169"/>
      <c r="E209" s="169"/>
      <c r="F209" s="169"/>
      <c r="G209" s="169"/>
      <c r="H209" s="169"/>
      <c r="I209" s="169"/>
      <c r="J209" s="169"/>
    </row>
    <row r="210" spans="1:10" ht="14.45" customHeight="1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</row>
    <row r="211" spans="1:10" ht="14.45" customHeight="1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</row>
    <row r="212" spans="1:10" ht="14.45" customHeight="1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</row>
    <row r="213" spans="1:10" ht="14.45" customHeight="1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</row>
    <row r="214" spans="1:10" ht="14.45" customHeight="1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</row>
    <row r="215" spans="1:10" ht="14.45" customHeight="1">
      <c r="A215" s="169"/>
      <c r="B215" s="169"/>
      <c r="C215" s="169"/>
      <c r="D215" s="169"/>
      <c r="E215" s="169"/>
      <c r="F215" s="169"/>
      <c r="G215" s="169"/>
      <c r="H215" s="169"/>
      <c r="I215" s="169"/>
      <c r="J215" s="169"/>
    </row>
    <row r="216" spans="1:10" ht="14.45" customHeight="1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</row>
    <row r="217" spans="1:10" ht="14.45" customHeight="1">
      <c r="A217" s="169"/>
      <c r="B217" s="169"/>
      <c r="C217" s="169"/>
      <c r="D217" s="169"/>
      <c r="E217" s="169"/>
      <c r="F217" s="169"/>
      <c r="G217" s="169"/>
      <c r="H217" s="169"/>
      <c r="I217" s="169"/>
      <c r="J217" s="169"/>
    </row>
    <row r="218" spans="1:10" ht="14.45" customHeight="1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</row>
    <row r="219" spans="1:10" ht="14.45" customHeight="1">
      <c r="A219" s="169"/>
      <c r="B219" s="169"/>
      <c r="C219" s="169"/>
      <c r="D219" s="169"/>
      <c r="E219" s="169"/>
      <c r="F219" s="169"/>
      <c r="G219" s="169"/>
      <c r="H219" s="169"/>
      <c r="I219" s="169"/>
      <c r="J219" s="169"/>
    </row>
    <row r="220" spans="1:10" ht="14.45" customHeight="1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1:10" ht="14.45" customHeight="1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</row>
    <row r="222" spans="1:10" ht="14.45" customHeight="1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</row>
    <row r="223" spans="1:10" ht="14.45" customHeight="1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</row>
    <row r="224" spans="1:10" ht="14.45" customHeight="1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</row>
    <row r="225" spans="1:10" ht="14.45" customHeight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</row>
    <row r="226" spans="1:10" ht="14.45" customHeight="1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</row>
    <row r="227" spans="1:10" ht="14.45" customHeight="1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</row>
    <row r="228" spans="1:10" ht="14.45" customHeight="1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</row>
    <row r="229" spans="1:10" ht="15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</row>
    <row r="230" spans="1:10" ht="15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</row>
    <row r="231" spans="1:10" ht="15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</row>
    <row r="232" spans="1:10" ht="15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</row>
    <row r="233" spans="1:10" ht="15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</row>
    <row r="234" spans="1:10" ht="0.75" customHeight="1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</row>
    <row r="235" spans="1:10" ht="0.75" customHeight="1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</row>
    <row r="236" spans="1:10" ht="15" hidden="1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</row>
    <row r="237" spans="1:10" ht="15.75">
      <c r="A237" s="170" t="s">
        <v>97</v>
      </c>
      <c r="B237" s="170"/>
      <c r="C237" s="170"/>
      <c r="D237" s="170"/>
      <c r="E237" s="170"/>
      <c r="F237" s="170"/>
      <c r="G237" s="170"/>
      <c r="H237" s="170"/>
      <c r="I237" s="170"/>
      <c r="J237" s="170"/>
    </row>
    <row r="238" spans="1:10" ht="15.75">
      <c r="A238" s="184" t="s">
        <v>94</v>
      </c>
      <c r="B238" s="184"/>
      <c r="C238" s="184"/>
      <c r="D238" s="184"/>
      <c r="E238" s="184"/>
      <c r="F238" s="184"/>
      <c r="G238" s="184"/>
      <c r="H238" s="184"/>
      <c r="I238" s="184"/>
      <c r="J238" s="184"/>
    </row>
    <row r="239" ht="15.75" thickBot="1"/>
    <row r="240" spans="1:10" ht="15.75">
      <c r="A240" s="185" t="s">
        <v>95</v>
      </c>
      <c r="B240" s="186"/>
      <c r="C240" s="186"/>
      <c r="D240" s="186"/>
      <c r="E240" s="187"/>
      <c r="F240" s="285"/>
      <c r="G240" s="285"/>
      <c r="H240" s="285"/>
      <c r="I240" s="285"/>
      <c r="J240" s="286"/>
    </row>
    <row r="241" spans="1:10" ht="16.5" thickBot="1">
      <c r="A241" s="166" t="s">
        <v>96</v>
      </c>
      <c r="B241" s="167"/>
      <c r="C241" s="167"/>
      <c r="D241" s="167"/>
      <c r="E241" s="168"/>
      <c r="F241" s="287"/>
      <c r="G241" s="287"/>
      <c r="H241" s="287"/>
      <c r="I241" s="287"/>
      <c r="J241" s="288"/>
    </row>
  </sheetData>
  <sheetProtection algorithmName="SHA-512" hashValue="Ro9CWc8DsIblUY6am+qGthy9Fz6XQHQhOWJLLcTamjA9cbsRzCSZYPsdioytYenzG38ovOIosC9imynwwfBlFw==" saltValue="eSwYvKUxYmAEdVXP3BxUjw==" spinCount="100000" sheet="1" objects="1" scenarios="1"/>
  <mergeCells count="441">
    <mergeCell ref="A177:D177"/>
    <mergeCell ref="E177:F177"/>
    <mergeCell ref="G177:H177"/>
    <mergeCell ref="I177:J177"/>
    <mergeCell ref="A178:D178"/>
    <mergeCell ref="E178:F178"/>
    <mergeCell ref="G178:H178"/>
    <mergeCell ref="I178:J178"/>
    <mergeCell ref="A179:D179"/>
    <mergeCell ref="E179:F179"/>
    <mergeCell ref="G179:H179"/>
    <mergeCell ref="I179:J179"/>
    <mergeCell ref="A155:D155"/>
    <mergeCell ref="E155:F155"/>
    <mergeCell ref="G155:H155"/>
    <mergeCell ref="I155:J155"/>
    <mergeCell ref="A175:D175"/>
    <mergeCell ref="E175:F175"/>
    <mergeCell ref="G175:H175"/>
    <mergeCell ref="I175:J175"/>
    <mergeCell ref="A176:D176"/>
    <mergeCell ref="E176:F176"/>
    <mergeCell ref="G176:H176"/>
    <mergeCell ref="I176:J176"/>
    <mergeCell ref="A170:D170"/>
    <mergeCell ref="E165:F165"/>
    <mergeCell ref="E166:F166"/>
    <mergeCell ref="E167:F167"/>
    <mergeCell ref="E168:F168"/>
    <mergeCell ref="E169:F169"/>
    <mergeCell ref="E170:F170"/>
    <mergeCell ref="A159:D159"/>
    <mergeCell ref="A160:D160"/>
    <mergeCell ref="A161:D161"/>
    <mergeCell ref="A162:D162"/>
    <mergeCell ref="A163:D163"/>
    <mergeCell ref="A152:D152"/>
    <mergeCell ref="E152:F152"/>
    <mergeCell ref="G152:H152"/>
    <mergeCell ref="I152:J152"/>
    <mergeCell ref="A153:D153"/>
    <mergeCell ref="E153:F153"/>
    <mergeCell ref="G153:H153"/>
    <mergeCell ref="I153:J153"/>
    <mergeCell ref="A154:D154"/>
    <mergeCell ref="E154:F154"/>
    <mergeCell ref="G154:H154"/>
    <mergeCell ref="I154:J154"/>
    <mergeCell ref="A149:D149"/>
    <mergeCell ref="E149:F149"/>
    <mergeCell ref="G149:H149"/>
    <mergeCell ref="I149:J149"/>
    <mergeCell ref="A150:D150"/>
    <mergeCell ref="E150:F150"/>
    <mergeCell ref="G150:H150"/>
    <mergeCell ref="I150:J150"/>
    <mergeCell ref="A151:D151"/>
    <mergeCell ref="E151:F151"/>
    <mergeCell ref="G151:H151"/>
    <mergeCell ref="I151:J151"/>
    <mergeCell ref="E185:F185"/>
    <mergeCell ref="G185:H185"/>
    <mergeCell ref="A238:J238"/>
    <mergeCell ref="A240:E240"/>
    <mergeCell ref="I201:J201"/>
    <mergeCell ref="C200:H200"/>
    <mergeCell ref="I200:J200"/>
    <mergeCell ref="C201:H201"/>
    <mergeCell ref="A200:B200"/>
    <mergeCell ref="A201:B201"/>
    <mergeCell ref="I196:J196"/>
    <mergeCell ref="A196:H196"/>
    <mergeCell ref="A195:H195"/>
    <mergeCell ref="I195:J195"/>
    <mergeCell ref="A193:D193"/>
    <mergeCell ref="E193:F193"/>
    <mergeCell ref="A192:D192"/>
    <mergeCell ref="E192:F192"/>
    <mergeCell ref="G192:H192"/>
    <mergeCell ref="A86:J93"/>
    <mergeCell ref="A95:J95"/>
    <mergeCell ref="A241:E241"/>
    <mergeCell ref="F240:J240"/>
    <mergeCell ref="F241:J241"/>
    <mergeCell ref="A209:J236"/>
    <mergeCell ref="A237:J237"/>
    <mergeCell ref="C202:H202"/>
    <mergeCell ref="C203:H203"/>
    <mergeCell ref="C204:H204"/>
    <mergeCell ref="C205:H205"/>
    <mergeCell ref="I202:J202"/>
    <mergeCell ref="I203:J203"/>
    <mergeCell ref="I204:J204"/>
    <mergeCell ref="I205:J205"/>
    <mergeCell ref="A202:B202"/>
    <mergeCell ref="A205:B205"/>
    <mergeCell ref="A204:B204"/>
    <mergeCell ref="A203:B203"/>
    <mergeCell ref="A194:H194"/>
    <mergeCell ref="I194:J194"/>
    <mergeCell ref="A198:B198"/>
    <mergeCell ref="A199:J199"/>
    <mergeCell ref="A185:D185"/>
    <mergeCell ref="A4:J4"/>
    <mergeCell ref="A5:E5"/>
    <mergeCell ref="F5:J5"/>
    <mergeCell ref="F64:J64"/>
    <mergeCell ref="A1:J2"/>
    <mergeCell ref="A6:E6"/>
    <mergeCell ref="F6:J6"/>
    <mergeCell ref="A7:E7"/>
    <mergeCell ref="F7:J7"/>
    <mergeCell ref="A9:J9"/>
    <mergeCell ref="B13:D13"/>
    <mergeCell ref="A10:D10"/>
    <mergeCell ref="A11:D11"/>
    <mergeCell ref="A12:J12"/>
    <mergeCell ref="B14:D14"/>
    <mergeCell ref="E10:J10"/>
    <mergeCell ref="E11:J11"/>
    <mergeCell ref="I16:J16"/>
    <mergeCell ref="I15:J15"/>
    <mergeCell ref="H17:J17"/>
    <mergeCell ref="I14:J14"/>
    <mergeCell ref="I13:J13"/>
    <mergeCell ref="F13:G13"/>
    <mergeCell ref="F14:G14"/>
    <mergeCell ref="A23:J23"/>
    <mergeCell ref="B26:F26"/>
    <mergeCell ref="H20:J20"/>
    <mergeCell ref="C20:E20"/>
    <mergeCell ref="B15:F15"/>
    <mergeCell ref="B16:F16"/>
    <mergeCell ref="B17:F17"/>
    <mergeCell ref="B18:E18"/>
    <mergeCell ref="G18:J18"/>
    <mergeCell ref="A21:E21"/>
    <mergeCell ref="F21:J21"/>
    <mergeCell ref="A20:B20"/>
    <mergeCell ref="A19:J19"/>
    <mergeCell ref="F20:G20"/>
    <mergeCell ref="A28:J28"/>
    <mergeCell ref="A32:J32"/>
    <mergeCell ref="C24:F24"/>
    <mergeCell ref="H24:J24"/>
    <mergeCell ref="H26:J26"/>
    <mergeCell ref="A29:D29"/>
    <mergeCell ref="A24:B24"/>
    <mergeCell ref="A25:B25"/>
    <mergeCell ref="C25:J25"/>
    <mergeCell ref="F51:J51"/>
    <mergeCell ref="F52:J52"/>
    <mergeCell ref="F53:J53"/>
    <mergeCell ref="A33:J33"/>
    <mergeCell ref="A34:J34"/>
    <mergeCell ref="A30:D30"/>
    <mergeCell ref="E29:J29"/>
    <mergeCell ref="E30:J30"/>
    <mergeCell ref="A36:D36"/>
    <mergeCell ref="A35:D35"/>
    <mergeCell ref="E35:J35"/>
    <mergeCell ref="F36:G36"/>
    <mergeCell ref="I36:J36"/>
    <mergeCell ref="E161:F161"/>
    <mergeCell ref="E162:F162"/>
    <mergeCell ref="E163:F163"/>
    <mergeCell ref="E164:F164"/>
    <mergeCell ref="E55:E57"/>
    <mergeCell ref="G61:J61"/>
    <mergeCell ref="A54:D61"/>
    <mergeCell ref="G60:J60"/>
    <mergeCell ref="G56:J56"/>
    <mergeCell ref="F54:J54"/>
    <mergeCell ref="F55:J55"/>
    <mergeCell ref="F58:J58"/>
    <mergeCell ref="F59:J59"/>
    <mergeCell ref="G57:J57"/>
    <mergeCell ref="A70:J70"/>
    <mergeCell ref="G71:H71"/>
    <mergeCell ref="G72:H72"/>
    <mergeCell ref="G73:H73"/>
    <mergeCell ref="G74:H74"/>
    <mergeCell ref="I74:J74"/>
    <mergeCell ref="I73:J73"/>
    <mergeCell ref="I72:J72"/>
    <mergeCell ref="I71:J71"/>
    <mergeCell ref="B71:F71"/>
    <mergeCell ref="G170:H170"/>
    <mergeCell ref="I122:J122"/>
    <mergeCell ref="I158:J158"/>
    <mergeCell ref="I159:J159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G148:H148"/>
    <mergeCell ref="I148:J148"/>
    <mergeCell ref="I124:J124"/>
    <mergeCell ref="A125:D125"/>
    <mergeCell ref="G163:H163"/>
    <mergeCell ref="G164:H164"/>
    <mergeCell ref="G165:H165"/>
    <mergeCell ref="G166:H166"/>
    <mergeCell ref="A126:D126"/>
    <mergeCell ref="E126:F126"/>
    <mergeCell ref="G126:H126"/>
    <mergeCell ref="I126:J126"/>
    <mergeCell ref="A127:D127"/>
    <mergeCell ref="E127:F127"/>
    <mergeCell ref="G127:H127"/>
    <mergeCell ref="I127:J127"/>
    <mergeCell ref="A128:D128"/>
    <mergeCell ref="E128:F128"/>
    <mergeCell ref="G128:H128"/>
    <mergeCell ref="I128:J128"/>
    <mergeCell ref="A129:D129"/>
    <mergeCell ref="E129:F129"/>
    <mergeCell ref="G129:H129"/>
    <mergeCell ref="G167:H167"/>
    <mergeCell ref="G168:H168"/>
    <mergeCell ref="G169:H169"/>
    <mergeCell ref="A168:D168"/>
    <mergeCell ref="A169:D169"/>
    <mergeCell ref="A167:D167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64:D164"/>
    <mergeCell ref="A165:D165"/>
    <mergeCell ref="A166:D166"/>
    <mergeCell ref="E158:F158"/>
    <mergeCell ref="E159:F159"/>
    <mergeCell ref="E160:F160"/>
    <mergeCell ref="I174:J174"/>
    <mergeCell ref="A180:D180"/>
    <mergeCell ref="E180:F180"/>
    <mergeCell ref="G180:H180"/>
    <mergeCell ref="I187:J187"/>
    <mergeCell ref="G121:H121"/>
    <mergeCell ref="I121:J121"/>
    <mergeCell ref="A119:J119"/>
    <mergeCell ref="G122:H122"/>
    <mergeCell ref="G158:H158"/>
    <mergeCell ref="G159:H159"/>
    <mergeCell ref="G160:H160"/>
    <mergeCell ref="G161:H161"/>
    <mergeCell ref="G162:H162"/>
    <mergeCell ref="G120:H120"/>
    <mergeCell ref="I120:J120"/>
    <mergeCell ref="E120:F120"/>
    <mergeCell ref="A120:D120"/>
    <mergeCell ref="A121:D121"/>
    <mergeCell ref="A122:D122"/>
    <mergeCell ref="A158:D158"/>
    <mergeCell ref="I160:J160"/>
    <mergeCell ref="I161:J161"/>
    <mergeCell ref="I162:J162"/>
    <mergeCell ref="G184:H184"/>
    <mergeCell ref="I184:J184"/>
    <mergeCell ref="G181:H181"/>
    <mergeCell ref="A171:J171"/>
    <mergeCell ref="I192:J192"/>
    <mergeCell ref="I193:J193"/>
    <mergeCell ref="G193:H193"/>
    <mergeCell ref="G186:H186"/>
    <mergeCell ref="I186:J186"/>
    <mergeCell ref="A188:J188"/>
    <mergeCell ref="A172:D172"/>
    <mergeCell ref="E172:F172"/>
    <mergeCell ref="G172:H172"/>
    <mergeCell ref="I172:J172"/>
    <mergeCell ref="A173:D173"/>
    <mergeCell ref="E173:F173"/>
    <mergeCell ref="G173:H173"/>
    <mergeCell ref="I173:J173"/>
    <mergeCell ref="A174:D174"/>
    <mergeCell ref="A182:D182"/>
    <mergeCell ref="E182:F182"/>
    <mergeCell ref="A187:H187"/>
    <mergeCell ref="E174:F174"/>
    <mergeCell ref="G174:H174"/>
    <mergeCell ref="H37:I37"/>
    <mergeCell ref="H38:I38"/>
    <mergeCell ref="H39:I39"/>
    <mergeCell ref="H40:I40"/>
    <mergeCell ref="H41:I41"/>
    <mergeCell ref="H42:I42"/>
    <mergeCell ref="H43:I43"/>
    <mergeCell ref="H44:I44"/>
    <mergeCell ref="A123:D123"/>
    <mergeCell ref="E123:F123"/>
    <mergeCell ref="G123:H123"/>
    <mergeCell ref="I123:J123"/>
    <mergeCell ref="A37:D46"/>
    <mergeCell ref="E45:I45"/>
    <mergeCell ref="E46:I46"/>
    <mergeCell ref="A64:E64"/>
    <mergeCell ref="A65:E65"/>
    <mergeCell ref="E121:F121"/>
    <mergeCell ref="E122:F122"/>
    <mergeCell ref="A47:D53"/>
    <mergeCell ref="F47:J47"/>
    <mergeCell ref="F48:J48"/>
    <mergeCell ref="F49:J49"/>
    <mergeCell ref="F50:J50"/>
    <mergeCell ref="A66:E66"/>
    <mergeCell ref="A67:E67"/>
    <mergeCell ref="E59:E61"/>
    <mergeCell ref="A63:J63"/>
    <mergeCell ref="F65:J65"/>
    <mergeCell ref="F66:J66"/>
    <mergeCell ref="F67:J67"/>
    <mergeCell ref="E125:F125"/>
    <mergeCell ref="G125:H125"/>
    <mergeCell ref="I125:J125"/>
    <mergeCell ref="A124:D124"/>
    <mergeCell ref="E124:F124"/>
    <mergeCell ref="G124:H124"/>
    <mergeCell ref="B72:F72"/>
    <mergeCell ref="B73:F73"/>
    <mergeCell ref="B74:F74"/>
    <mergeCell ref="A96:J96"/>
    <mergeCell ref="A97:J113"/>
    <mergeCell ref="A114:J114"/>
    <mergeCell ref="A115:J115"/>
    <mergeCell ref="A117:J117"/>
    <mergeCell ref="A76:J76"/>
    <mergeCell ref="A77:J83"/>
    <mergeCell ref="A85:J85"/>
    <mergeCell ref="I129:J129"/>
    <mergeCell ref="A130:D130"/>
    <mergeCell ref="E130:F130"/>
    <mergeCell ref="G130:H130"/>
    <mergeCell ref="I130:J130"/>
    <mergeCell ref="A131:D131"/>
    <mergeCell ref="E131:F131"/>
    <mergeCell ref="G131:H131"/>
    <mergeCell ref="I131:J131"/>
    <mergeCell ref="A132:D132"/>
    <mergeCell ref="E132:F132"/>
    <mergeCell ref="G132:H132"/>
    <mergeCell ref="I132:J132"/>
    <mergeCell ref="A133:D133"/>
    <mergeCell ref="E133:F133"/>
    <mergeCell ref="G133:H133"/>
    <mergeCell ref="A134:D134"/>
    <mergeCell ref="E134:F134"/>
    <mergeCell ref="G134:H134"/>
    <mergeCell ref="A135:D135"/>
    <mergeCell ref="E135:F135"/>
    <mergeCell ref="G135:H135"/>
    <mergeCell ref="I133:J133"/>
    <mergeCell ref="I134:J134"/>
    <mergeCell ref="I135:J135"/>
    <mergeCell ref="A136:D136"/>
    <mergeCell ref="E136:F136"/>
    <mergeCell ref="G136:H136"/>
    <mergeCell ref="I136:J136"/>
    <mergeCell ref="A137:D137"/>
    <mergeCell ref="E137:F137"/>
    <mergeCell ref="G137:H137"/>
    <mergeCell ref="I137:J137"/>
    <mergeCell ref="A138:D138"/>
    <mergeCell ref="E138:F138"/>
    <mergeCell ref="G138:H138"/>
    <mergeCell ref="I138:J138"/>
    <mergeCell ref="A139:D139"/>
    <mergeCell ref="E139:F139"/>
    <mergeCell ref="G139:H139"/>
    <mergeCell ref="I139:J139"/>
    <mergeCell ref="A197:J197"/>
    <mergeCell ref="A142:D142"/>
    <mergeCell ref="E142:F142"/>
    <mergeCell ref="G142:H142"/>
    <mergeCell ref="I142:J142"/>
    <mergeCell ref="A156:D156"/>
    <mergeCell ref="E156:F156"/>
    <mergeCell ref="G156:H156"/>
    <mergeCell ref="I156:J156"/>
    <mergeCell ref="A157:D157"/>
    <mergeCell ref="E157:F157"/>
    <mergeCell ref="G157:H157"/>
    <mergeCell ref="I157:J157"/>
    <mergeCell ref="I180:J180"/>
    <mergeCell ref="A181:D181"/>
    <mergeCell ref="E181:F181"/>
    <mergeCell ref="I185:J185"/>
    <mergeCell ref="A186:D186"/>
    <mergeCell ref="E186:F186"/>
    <mergeCell ref="G189:H189"/>
    <mergeCell ref="I189:J189"/>
    <mergeCell ref="A189:D189"/>
    <mergeCell ref="E189:F189"/>
    <mergeCell ref="I181:J181"/>
    <mergeCell ref="A190:D190"/>
    <mergeCell ref="E190:F190"/>
    <mergeCell ref="G190:H190"/>
    <mergeCell ref="I190:J190"/>
    <mergeCell ref="A191:D191"/>
    <mergeCell ref="E191:F191"/>
    <mergeCell ref="G191:H191"/>
    <mergeCell ref="I191:J191"/>
    <mergeCell ref="A140:D140"/>
    <mergeCell ref="E140:F140"/>
    <mergeCell ref="G140:H140"/>
    <mergeCell ref="I140:J140"/>
    <mergeCell ref="A141:D141"/>
    <mergeCell ref="E141:F141"/>
    <mergeCell ref="G141:H141"/>
    <mergeCell ref="I141:J141"/>
    <mergeCell ref="G182:H182"/>
    <mergeCell ref="I182:J182"/>
    <mergeCell ref="A183:D183"/>
    <mergeCell ref="E183:F183"/>
    <mergeCell ref="G183:H183"/>
    <mergeCell ref="I183:J183"/>
    <mergeCell ref="A184:D184"/>
    <mergeCell ref="E184:F184"/>
  </mergeCells>
  <conditionalFormatting sqref="J45">
    <cfRule type="cellIs" priority="13" dxfId="0" operator="lessThan">
      <formula>30</formula>
    </cfRule>
  </conditionalFormatting>
  <conditionalFormatting sqref="J46">
    <cfRule type="cellIs" priority="12" dxfId="0" operator="lessThan">
      <formula>1</formula>
    </cfRule>
  </conditionalFormatting>
  <conditionalFormatting sqref="I186:J186 I187">
    <cfRule type="cellIs" priority="9" dxfId="0" operator="greaterThan">
      <formula>$G$186</formula>
    </cfRule>
    <cfRule type="cellIs" priority="10" dxfId="0" operator="greaterThan">
      <formula>#REF!</formula>
    </cfRule>
  </conditionalFormatting>
  <conditionalFormatting sqref="I193:J193">
    <cfRule type="cellIs" priority="7" dxfId="0" operator="greaterThan">
      <formula>$G$186</formula>
    </cfRule>
    <cfRule type="cellIs" priority="8" dxfId="0" operator="greaterThan">
      <formula>#REF!</formula>
    </cfRule>
  </conditionalFormatting>
  <conditionalFormatting sqref="I194">
    <cfRule type="cellIs" priority="5" dxfId="0" operator="greaterThan">
      <formula>$G$186</formula>
    </cfRule>
    <cfRule type="cellIs" priority="6" dxfId="0" operator="greaterThan">
      <formula>#REF!</formula>
    </cfRule>
  </conditionalFormatting>
  <conditionalFormatting sqref="E121:F142 E156:F170">
    <cfRule type="cellIs" priority="4" dxfId="0" operator="greaterThan">
      <formula>40000</formula>
    </cfRule>
  </conditionalFormatting>
  <conditionalFormatting sqref="E173:F174 E180:F185">
    <cfRule type="cellIs" priority="3" dxfId="0" operator="greaterThan">
      <formula>40000</formula>
    </cfRule>
  </conditionalFormatting>
  <conditionalFormatting sqref="E143:F155">
    <cfRule type="cellIs" priority="2" dxfId="0" operator="greaterThan">
      <formula>40000</formula>
    </cfRule>
  </conditionalFormatting>
  <conditionalFormatting sqref="E175:F179">
    <cfRule type="cellIs" priority="1" dxfId="0" operator="greaterThan">
      <formula>40000</formula>
    </cfRule>
  </conditionalFormatting>
  <hyperlinks>
    <hyperlink ref="A20" location="_ftn1" display="_ftn1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6" r:id="rId2"/>
  <headerFooter>
    <oddHeader>&amp;C
</oddHeader>
    <oddFooter>&amp;C
</oddFooter>
  </headerFooter>
  <rowBreaks count="4" manualBreakCount="4">
    <brk id="33" max="16383" man="1"/>
    <brk id="69" max="16383" man="1"/>
    <brk id="113" max="16383" man="1"/>
    <brk id="230" max="16383" man="1"/>
  </rowBreaks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36675FC923B949A4DF2C919E375671" ma:contentTypeVersion="2" ma:contentTypeDescription="Vytvoří nový dokument" ma:contentTypeScope="" ma:versionID="3d28f80e63e2f431d8bf98996feea83f">
  <xsd:schema xmlns:xsd="http://www.w3.org/2001/XMLSchema" xmlns:xs="http://www.w3.org/2001/XMLSchema" xmlns:p="http://schemas.microsoft.com/office/2006/metadata/properties" xmlns:ns2="5afe973b-51a9-4481-a0e9-722d8c2bfa7e" targetNamespace="http://schemas.microsoft.com/office/2006/metadata/properties" ma:root="true" ma:fieldsID="75f3518d71e321b9188762c9f0993190" ns2:_="">
    <xsd:import namespace="5afe973b-51a9-4481-a0e9-722d8c2bf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e973b-51a9-4481-a0e9-722d8c2bf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8D0ABE-9739-475A-98AA-C314D4994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e973b-51a9-4481-a0e9-722d8c2bf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AAB63E-E610-4E46-98DE-E16214F89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8803AC-35F9-4848-96ED-FBE36654F48C}">
  <ds:schemaRefs>
    <ds:schemaRef ds:uri="5afe973b-51a9-4481-a0e9-722d8c2bfa7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Jupová Nicole Ing.</dc:creator>
  <cp:keywords/>
  <dc:description/>
  <cp:lastModifiedBy>autor</cp:lastModifiedBy>
  <cp:lastPrinted>2021-03-25T13:12:09Z</cp:lastPrinted>
  <dcterms:created xsi:type="dcterms:W3CDTF">2021-02-19T08:16:52Z</dcterms:created>
  <dcterms:modified xsi:type="dcterms:W3CDTF">2021-04-07T07:55:27Z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0x010100EA36675FC923B949A4DF2C919E375671</vt:lpwstr>
  </property>
</Properties>
</file>